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oject\My Documents\Archive-Research\Statistics\Euthanasia\California\"/>
    </mc:Choice>
  </mc:AlternateContent>
  <bookViews>
    <workbookView xWindow="0" yWindow="0" windowWidth="14370" windowHeight="3930" activeTab="2"/>
  </bookViews>
  <sheets>
    <sheet name="Contents" sheetId="2" r:id="rId1"/>
    <sheet name="Tables" sheetId="1" r:id="rId2"/>
    <sheet name="Charts" sheetId="4" r:id="rId3"/>
    <sheet name="Sources" sheetId="3" r:id="rId4"/>
  </sheets>
  <definedNames>
    <definedName name="Chart_Assisted_Suicide_Deaths_as_PerCent_Prescriptions">Charts!$P$2:$AA$2</definedName>
    <definedName name="Chart_Assisted_Suicide_Deaths_Prescriptions">Charts!$C$2:$N$2</definedName>
    <definedName name="Chart_Assisted_Suicide_Mortality_All_Causes">Charts!$AP$2:$BA$2</definedName>
    <definedName name="Chart_Assisted_Suicides_and_Prescriptions">Charts!$C$2:$N$2</definedName>
    <definedName name="Chart_Frequency">Charts!$C$84:$N$84</definedName>
    <definedName name="Chart_Physicians">Charts!$C$42:$N$42</definedName>
    <definedName name="Chart_Prescription_and_Assisted_Suicide_Rates">Charts!$AC$2:$AN$2</definedName>
    <definedName name="Chart_Review">Charts!$C$124:$N$124</definedName>
    <definedName name="Heading_Chart_Assisted_Suicide">Charts!$A$3</definedName>
    <definedName name="Heading_Chart_Frequency">Charts!$A$85</definedName>
    <definedName name="Heading_Chart_Physicians_Involved">Charts!$A$43</definedName>
    <definedName name="Heading_Chart_Time_Available_for_Review">Charts!$A$125</definedName>
    <definedName name="Table_Assisted_Suicide">Tables!$F$3</definedName>
    <definedName name="Table_Assisted_Suicide_as_PerCent_All_Deaths">Tables!$S$4</definedName>
    <definedName name="Table_Assisted_Suicide_Deaths">Tables!$G$4</definedName>
    <definedName name="Table_Assisted_Suicide_per_100_000_Population">Tables!$R$4</definedName>
    <definedName name="Table_Assisted_Suicide_Prescriptions">Tables!$O$4</definedName>
    <definedName name="Table_Average_Annual_Caseload">Tables!$V$4</definedName>
    <definedName name="Table_Deaths_as_Percentage_of_Prescriptions">Tables!$P$4</definedName>
    <definedName name="Table_Frequency_Deaths">Tables!$Y$3</definedName>
    <definedName name="Table_Frequency_Prescriptions">Tables!$W$3</definedName>
    <definedName name="Table_Percentage_of_All_Physicians">Tables!$U$4</definedName>
    <definedName name="Table_Physicians_Involved">Tables!$T$2</definedName>
    <definedName name="Table_Prescribing_Physicians">Tables!$T$4</definedName>
    <definedName name="Table_Prescriptions_per_100_000_Population">Tables!$Q$4</definedName>
    <definedName name="Table_Review">Tables!$AA$2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5" i="1" l="1"/>
  <c r="X5" i="1" l="1"/>
  <c r="Z5" i="1"/>
  <c r="W5" i="1"/>
  <c r="Y5" i="1"/>
  <c r="U5" i="1"/>
  <c r="V5" i="1" l="1"/>
  <c r="N5" i="1" l="1"/>
  <c r="F5" i="1"/>
  <c r="P5" i="1" l="1"/>
  <c r="R5" i="1"/>
  <c r="S5" i="1"/>
  <c r="Q5" i="1"/>
  <c r="E5" i="1"/>
</calcChain>
</file>

<file path=xl/sharedStrings.xml><?xml version="1.0" encoding="utf-8"?>
<sst xmlns="http://schemas.openxmlformats.org/spreadsheetml/2006/main" count="123" uniqueCount="78">
  <si>
    <t>Year</t>
  </si>
  <si>
    <t>Physicians</t>
  </si>
  <si>
    <t>Contents</t>
  </si>
  <si>
    <t>Physicians Involved</t>
  </si>
  <si>
    <t>Mortality per 100,000 Population</t>
  </si>
  <si>
    <t>Sources:</t>
  </si>
  <si>
    <t>All Deaths</t>
  </si>
  <si>
    <t>This work is licensed under a Creative Commons Attribution-NonCommercial 4.0 International License.</t>
  </si>
  <si>
    <t>Table</t>
  </si>
  <si>
    <t>Death Statistics</t>
  </si>
  <si>
    <t>Chart</t>
  </si>
  <si>
    <r>
      <t>Population</t>
    </r>
    <r>
      <rPr>
        <b/>
        <sz val="11"/>
        <color theme="3"/>
        <rFont val="Calibri"/>
        <family val="2"/>
      </rPr>
      <t>①</t>
    </r>
  </si>
  <si>
    <r>
      <t>All Deaths</t>
    </r>
    <r>
      <rPr>
        <b/>
        <sz val="11"/>
        <color theme="3"/>
        <rFont val="Calibri"/>
        <family val="2"/>
      </rPr>
      <t>②</t>
    </r>
  </si>
  <si>
    <t>Assisted Suicide</t>
  </si>
  <si>
    <t>Assisted Suicide per 100,000 Population</t>
  </si>
  <si>
    <t>Assisted Suicide as  % of All Deaths</t>
  </si>
  <si>
    <t>Prescriptions*</t>
  </si>
  <si>
    <t>Percentage of All Physicians</t>
  </si>
  <si>
    <t>Prescribing Physicians*</t>
  </si>
  <si>
    <t>Prescriptions per 100,000 Population</t>
  </si>
  <si>
    <t>Prescribing physicians as % of all physicians</t>
  </si>
  <si>
    <r>
      <rPr>
        <b/>
        <sz val="11"/>
        <color theme="1"/>
        <rFont val="Calibri"/>
        <family val="2"/>
        <scheme val="minor"/>
      </rPr>
      <t>Note:</t>
    </r>
    <r>
      <rPr>
        <sz val="11"/>
        <color theme="1"/>
        <rFont val="Calibri"/>
        <family val="2"/>
        <scheme val="minor"/>
      </rPr>
      <t xml:space="preserve">  These are maximum numbers.  The statistics do not reveal if a single prescriber wrote more than one prescription.  Hence, the actual number of physicians involved may be lower, but not higher.</t>
    </r>
  </si>
  <si>
    <t>Deaths as Percentage of Prescriptions</t>
  </si>
  <si>
    <t>Suggested Citation:</t>
  </si>
  <si>
    <t>Frequency</t>
  </si>
  <si>
    <t>Daily</t>
  </si>
  <si>
    <t>Weekly</t>
  </si>
  <si>
    <t xml:space="preserve"> Prescriptions</t>
  </si>
  <si>
    <t xml:space="preserve"> Deaths</t>
  </si>
  <si>
    <r>
      <t>Average Annual Caseload Per Involved Physician</t>
    </r>
    <r>
      <rPr>
        <b/>
        <sz val="11"/>
        <color theme="3"/>
        <rFont val="Calibri"/>
        <family val="2"/>
      </rPr>
      <t>②</t>
    </r>
  </si>
  <si>
    <t>Review/Oversight</t>
  </si>
  <si>
    <t>Time available to review each case</t>
  </si>
  <si>
    <t>Review</t>
  </si>
  <si>
    <t>Hours per Case</t>
  </si>
  <si>
    <r>
      <t>Review</t>
    </r>
    <r>
      <rPr>
        <b/>
        <sz val="15"/>
        <color theme="3"/>
        <rFont val="Calibri"/>
        <family val="2"/>
      </rPr>
      <t>③</t>
    </r>
  </si>
  <si>
    <r>
      <t xml:space="preserve">40 hour week
</t>
    </r>
    <r>
      <rPr>
        <b/>
        <sz val="13"/>
        <color theme="3"/>
        <rFont val="Calibri"/>
        <family val="2"/>
      </rPr>
      <t>④</t>
    </r>
  </si>
  <si>
    <r>
      <t xml:space="preserve">Minutes per Case </t>
    </r>
    <r>
      <rPr>
        <b/>
        <sz val="11"/>
        <color theme="3"/>
        <rFont val="Calibri"/>
        <family val="2"/>
      </rPr>
      <t>⑤</t>
    </r>
  </si>
  <si>
    <t xml:space="preserve">Assisted Suicide </t>
  </si>
  <si>
    <t>ASSISTED SUICIDE CHARTS</t>
  </si>
  <si>
    <t>Time Available for Review</t>
  </si>
  <si>
    <t>Assisted Suicide Deaths &amp; Prescriptions</t>
  </si>
  <si>
    <t>Assisted Suicide as % of Prescriptions</t>
  </si>
  <si>
    <t>Prescription &amp; Assisted Suicide Rates</t>
  </si>
  <si>
    <t>Assisted Suicide &amp; Morality from All Causes</t>
  </si>
  <si>
    <t xml:space="preserve">Assisted suicide deaths </t>
  </si>
  <si>
    <t>Assisted suicide prescriptions</t>
  </si>
  <si>
    <t>Assisted suicide and mortality from all causes</t>
  </si>
  <si>
    <t>Number of prescribers</t>
  </si>
  <si>
    <t>Average annual caseload per physician</t>
  </si>
  <si>
    <t xml:space="preserve">Prescriptions/100,000 population </t>
  </si>
  <si>
    <t>Assisted suicide /100,000 population</t>
  </si>
  <si>
    <t xml:space="preserve">Assisted Suicide as percentage of prescriptions </t>
  </si>
  <si>
    <t xml:space="preserve">Assisted suicide as % of all deaths </t>
  </si>
  <si>
    <t>Frequency of prescriptions</t>
  </si>
  <si>
    <t>Frequency of Assisted Suicide</t>
  </si>
  <si>
    <t>Died Without Ingesting*</t>
  </si>
  <si>
    <t>Died After Failed Attempt*</t>
  </si>
  <si>
    <t>Died: Ingestion Status Uknown*</t>
  </si>
  <si>
    <t>Not Ingested
Alive*</t>
  </si>
  <si>
    <t>Status Uknown*</t>
  </si>
  <si>
    <t>Deaths Current Presc.*</t>
  </si>
  <si>
    <t>Deaths Previous Presc.*</t>
  </si>
  <si>
    <t>Cross Check</t>
  </si>
  <si>
    <t>Total Assisted Suicide Deaths*</t>
  </si>
  <si>
    <t>Assisted Suicide Reported in California, USA</t>
  </si>
  <si>
    <t>California End of Life Option Act Reports (2016)</t>
  </si>
  <si>
    <r>
      <t xml:space="preserve">Murphy S.  </t>
    </r>
    <r>
      <rPr>
        <i/>
        <sz val="11"/>
        <color theme="1"/>
        <rFont val="Calibri"/>
        <family val="2"/>
        <scheme val="minor"/>
      </rPr>
      <t>Assisted suicide reported in California, USA:  statistics compiled from the California Department of Public Health End of Life Option Act Reports</t>
    </r>
    <r>
      <rPr>
        <sz val="11"/>
        <color theme="1"/>
        <rFont val="Calibri"/>
        <family val="2"/>
        <scheme val="minor"/>
      </rPr>
      <t>.   Protection of Conscience Project, August, 2017.</t>
    </r>
  </si>
  <si>
    <t>California</t>
  </si>
  <si>
    <t>*California Department of Public Health End of Life Option Act Reports</t>
  </si>
  <si>
    <t>①1 July, 2016, United States Census Bureau, Quick Facts: California (Accessed 2017-08-28)</t>
  </si>
  <si>
    <t>June 9 to Dec. 31</t>
  </si>
  <si>
    <t>2015-2016</t>
  </si>
  <si>
    <t>Current Licenses Total</t>
  </si>
  <si>
    <t>Medical Board of California 2015-2016 Annual Report (Accessed 2017-08-28)</t>
  </si>
  <si>
    <t>③By one person or one committee.</t>
  </si>
  <si>
    <t xml:space="preserve">④ 52 weeks, no allowance for statutory holidays, etc. </t>
  </si>
  <si>
    <t>⑤If less than one hour.</t>
  </si>
  <si>
    <r>
      <t xml:space="preserve">29 August, 2017 
</t>
    </r>
    <r>
      <rPr>
        <sz val="11"/>
        <color theme="1"/>
        <rFont val="Calibri"/>
        <family val="2"/>
        <scheme val="minor"/>
      </rPr>
      <t>Assisted suicide statistics compiled here originate in reports from the California Department of Public Health.  The first report covers only six month period between 9 June and 31 December, 2016.  Links are provided to the reports.  Note that links to files on the Internet will not work unless your web browser is active.  Please report errors in this compilation to the Protection of Conscience Project (protection@consciencelaws.org).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</si>
</sst>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6"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u/>
      <sz val="11"/>
      <color theme="10"/>
      <name val="Calibri"/>
      <family val="2"/>
      <scheme val="minor"/>
    </font>
    <font>
      <b/>
      <sz val="11"/>
      <color theme="3"/>
      <name val="Calibri"/>
      <family val="2"/>
    </font>
    <font>
      <sz val="10"/>
      <name val="MS Sans Serif"/>
      <family val="2"/>
    </font>
    <font>
      <b/>
      <sz val="10"/>
      <color theme="1"/>
      <name val="Calibri"/>
      <family val="2"/>
      <scheme val="minor"/>
    </font>
    <font>
      <sz val="11"/>
      <name val="Calibri"/>
      <family val="2"/>
      <scheme val="minor"/>
    </font>
    <font>
      <b/>
      <sz val="13"/>
      <color theme="3"/>
      <name val="Calibri"/>
      <family val="2"/>
    </font>
    <font>
      <b/>
      <sz val="15"/>
      <color theme="3"/>
      <name val="Calibri"/>
      <family val="2"/>
    </font>
    <font>
      <b/>
      <u/>
      <sz val="15"/>
      <color theme="8"/>
      <name val="Calibri"/>
      <family val="2"/>
      <scheme val="minor"/>
    </font>
    <font>
      <i/>
      <sz val="11"/>
      <color theme="1"/>
      <name val="Calibri"/>
      <family val="2"/>
      <scheme val="minor"/>
    </font>
    <font>
      <sz val="11"/>
      <color theme="1"/>
      <name val="Calibri"/>
      <family val="2"/>
    </font>
  </fonts>
  <fills count="3">
    <fill>
      <patternFill patternType="none"/>
    </fill>
    <fill>
      <patternFill patternType="gray125"/>
    </fill>
    <fill>
      <patternFill patternType="solid">
        <fgColor theme="7" tint="0.59999389629810485"/>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ck">
        <color theme="4" tint="0.499984740745262"/>
      </left>
      <right/>
      <top style="thick">
        <color theme="4" tint="0.499984740745262"/>
      </top>
      <bottom style="thick">
        <color theme="4" tint="0.499984740745262"/>
      </bottom>
      <diagonal/>
    </border>
    <border>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bottom/>
      <diagonal/>
    </border>
    <border>
      <left style="thick">
        <color theme="4" tint="0.499984740745262"/>
      </left>
      <right/>
      <top style="thick">
        <color theme="4" tint="0.499984740745262"/>
      </top>
      <bottom style="medium">
        <color theme="4" tint="0.39997558519241921"/>
      </bottom>
      <diagonal/>
    </border>
    <border>
      <left/>
      <right style="thick">
        <color theme="4" tint="0.499984740745262"/>
      </right>
      <top style="thick">
        <color theme="4" tint="0.499984740745262"/>
      </top>
      <bottom style="medium">
        <color theme="4" tint="0.39997558519241921"/>
      </bottom>
      <diagonal/>
    </border>
    <border>
      <left/>
      <right style="thick">
        <color theme="4" tint="0.499984740745262"/>
      </right>
      <top/>
      <bottom/>
      <diagonal/>
    </border>
    <border>
      <left style="thin">
        <color auto="1"/>
      </left>
      <right/>
      <top style="thin">
        <color auto="1"/>
      </top>
      <bottom style="thick">
        <color theme="4" tint="0.499984740745262"/>
      </bottom>
      <diagonal/>
    </border>
    <border>
      <left/>
      <right/>
      <top style="thin">
        <color auto="1"/>
      </top>
      <bottom style="thick">
        <color theme="4" tint="0.499984740745262"/>
      </bottom>
      <diagonal/>
    </border>
    <border>
      <left/>
      <right style="thick">
        <color theme="4" tint="0.499984740745262"/>
      </right>
      <top/>
      <bottom style="thick">
        <color theme="4" tint="0.499984740745262"/>
      </bottom>
      <diagonal/>
    </border>
    <border>
      <left style="thick">
        <color theme="4" tint="0.499984740745262"/>
      </left>
      <right/>
      <top/>
      <bottom style="thick">
        <color theme="4" tint="0.499984740745262"/>
      </bottom>
      <diagonal/>
    </border>
    <border>
      <left/>
      <right style="thick">
        <color theme="4" tint="0.499984740745262"/>
      </right>
      <top style="thick">
        <color theme="4" tint="0.499984740745262"/>
      </top>
      <bottom style="medium">
        <color theme="4" tint="0.499984740745262"/>
      </bottom>
      <diagonal/>
    </border>
    <border>
      <left style="thin">
        <color indexed="64"/>
      </left>
      <right/>
      <top/>
      <bottom/>
      <diagonal/>
    </border>
    <border>
      <left style="thick">
        <color theme="4" tint="0.499984740745262"/>
      </left>
      <right style="thick">
        <color theme="4" tint="0.499984740745262"/>
      </right>
      <top/>
      <bottom/>
      <diagonal/>
    </border>
    <border>
      <left/>
      <right style="thick">
        <color theme="4" tint="0.499984740745262"/>
      </right>
      <top style="thick">
        <color theme="4" tint="0.499984740745262"/>
      </top>
      <bottom/>
      <diagonal/>
    </border>
    <border>
      <left style="thick">
        <color theme="4" tint="0.499984740745262"/>
      </left>
      <right/>
      <top/>
      <bottom style="medium">
        <color theme="4" tint="0.39997558519241921"/>
      </bottom>
      <diagonal/>
    </border>
    <border>
      <left/>
      <right style="thick">
        <color theme="4" tint="0.499984740745262"/>
      </right>
      <top/>
      <bottom style="medium">
        <color theme="4" tint="0.39997558519241921"/>
      </bottom>
      <diagonal/>
    </border>
    <border>
      <left/>
      <right style="thick">
        <color rgb="FF0070C0"/>
      </right>
      <top/>
      <bottom/>
      <diagonal/>
    </border>
    <border>
      <left/>
      <right style="thick">
        <color rgb="FF0070C0"/>
      </right>
      <top/>
      <bottom style="thick">
        <color theme="4"/>
      </bottom>
      <diagonal/>
    </border>
    <border>
      <left/>
      <right style="thick">
        <color rgb="FF0070C0"/>
      </right>
      <top/>
      <bottom style="thick">
        <color theme="4" tint="0.499984740745262"/>
      </bottom>
      <diagonal/>
    </border>
    <border>
      <left style="thick">
        <color rgb="FF0070C0"/>
      </left>
      <right/>
      <top/>
      <bottom/>
      <diagonal/>
    </border>
    <border>
      <left/>
      <right/>
      <top style="thick">
        <color rgb="FF002060"/>
      </top>
      <bottom/>
      <diagonal/>
    </border>
    <border>
      <left style="thin">
        <color theme="3" tint="-0.24994659260841701"/>
      </left>
      <right/>
      <top/>
      <bottom/>
      <diagonal/>
    </border>
    <border>
      <left style="thick">
        <color rgb="FF0070C0"/>
      </left>
      <right/>
      <top/>
      <bottom style="thick">
        <color rgb="FF0070C0"/>
      </bottom>
      <diagonal/>
    </border>
    <border>
      <left/>
      <right/>
      <top/>
      <bottom style="thick">
        <color rgb="FF0070C0"/>
      </bottom>
      <diagonal/>
    </border>
    <border>
      <left/>
      <right/>
      <top/>
      <bottom style="thick">
        <color rgb="FF002060"/>
      </bottom>
      <diagonal/>
    </border>
  </borders>
  <cellStyleXfs count="7">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6" fillId="0" borderId="0" applyNumberFormat="0" applyFill="0" applyBorder="0" applyAlignment="0" applyProtection="0"/>
    <xf numFmtId="0" fontId="8" fillId="0" borderId="0"/>
  </cellStyleXfs>
  <cellXfs count="138">
    <xf numFmtId="0" fontId="0" fillId="0" borderId="0" xfId="0"/>
    <xf numFmtId="0" fontId="4" fillId="0" borderId="3" xfId="4" applyAlignment="1">
      <alignment vertical="top"/>
    </xf>
    <xf numFmtId="164" fontId="0" fillId="0" borderId="0" xfId="0" applyNumberFormat="1" applyAlignment="1">
      <alignment horizontal="center" vertical="center"/>
    </xf>
    <xf numFmtId="0" fontId="5" fillId="0" borderId="0" xfId="0" applyFont="1"/>
    <xf numFmtId="0" fontId="0" fillId="2" borderId="0" xfId="0" applyFill="1"/>
    <xf numFmtId="0" fontId="3" fillId="2" borderId="11" xfId="3" applyFill="1" applyBorder="1" applyAlignment="1">
      <alignment vertical="top"/>
    </xf>
    <xf numFmtId="0" fontId="0" fillId="2" borderId="0" xfId="0" applyFill="1" applyBorder="1"/>
    <xf numFmtId="0" fontId="4" fillId="0" borderId="3" xfId="4" quotePrefix="1" applyAlignment="1">
      <alignment horizontal="center" vertical="top" wrapText="1"/>
    </xf>
    <xf numFmtId="0" fontId="4" fillId="0" borderId="3" xfId="4" quotePrefix="1" applyBorder="1" applyAlignment="1">
      <alignment horizontal="center" vertical="top" wrapText="1"/>
    </xf>
    <xf numFmtId="164" fontId="0" fillId="0" borderId="10" xfId="0" applyNumberFormat="1" applyBorder="1" applyAlignment="1">
      <alignment horizontal="center" vertical="center"/>
    </xf>
    <xf numFmtId="0" fontId="4" fillId="0" borderId="9" xfId="4" quotePrefix="1" applyBorder="1" applyAlignment="1">
      <alignment horizontal="center" vertical="top" wrapText="1"/>
    </xf>
    <xf numFmtId="3" fontId="0" fillId="2" borderId="0" xfId="0" applyNumberFormat="1" applyFill="1" applyBorder="1" applyAlignment="1">
      <alignment horizontal="center" vertical="center"/>
    </xf>
    <xf numFmtId="165" fontId="0" fillId="0" borderId="10" xfId="1" applyNumberFormat="1" applyFont="1" applyBorder="1" applyAlignment="1">
      <alignment horizontal="center" vertical="center"/>
    </xf>
    <xf numFmtId="0" fontId="6" fillId="0" borderId="0" xfId="5"/>
    <xf numFmtId="0" fontId="3" fillId="2" borderId="12" xfId="3" quotePrefix="1" applyFill="1" applyBorder="1" applyAlignment="1">
      <alignment horizontal="center" vertical="top" wrapText="1"/>
    </xf>
    <xf numFmtId="0" fontId="6" fillId="0" borderId="0" xfId="5"/>
    <xf numFmtId="0" fontId="2" fillId="0" borderId="1" xfId="2" quotePrefix="1" applyAlignment="1">
      <alignment horizontal="left"/>
    </xf>
    <xf numFmtId="0" fontId="6" fillId="0" borderId="3" xfId="5" applyBorder="1"/>
    <xf numFmtId="0" fontId="0" fillId="0" borderId="0" xfId="0" quotePrefix="1" applyAlignment="1">
      <alignment horizontal="left" vertical="top" wrapText="1"/>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3" fillId="0" borderId="4" xfId="3" quotePrefix="1" applyBorder="1" applyAlignment="1">
      <alignment horizontal="center" vertical="top"/>
    </xf>
    <xf numFmtId="0" fontId="4" fillId="0" borderId="8" xfId="4" quotePrefix="1" applyBorder="1" applyAlignment="1">
      <alignment horizontal="center" vertical="top" wrapText="1"/>
    </xf>
    <xf numFmtId="165" fontId="0" fillId="0" borderId="0" xfId="1" applyNumberFormat="1" applyFont="1" applyBorder="1" applyAlignment="1">
      <alignment horizontal="center" vertical="center"/>
    </xf>
    <xf numFmtId="0" fontId="0" fillId="0" borderId="0" xfId="0" applyFill="1"/>
    <xf numFmtId="0" fontId="4" fillId="0" borderId="15" xfId="4" quotePrefix="1" applyFill="1" applyBorder="1" applyAlignment="1">
      <alignment horizontal="center" vertical="top" wrapText="1"/>
    </xf>
    <xf numFmtId="0" fontId="0" fillId="0" borderId="0" xfId="0"/>
    <xf numFmtId="3" fontId="6" fillId="0" borderId="0" xfId="5" quotePrefix="1" applyNumberFormat="1" applyAlignment="1">
      <alignment horizontal="center" vertical="center"/>
    </xf>
    <xf numFmtId="166" fontId="0" fillId="0" borderId="0" xfId="0" quotePrefix="1" applyNumberFormat="1" applyAlignment="1">
      <alignment horizontal="center" vertical="center"/>
    </xf>
    <xf numFmtId="9" fontId="0" fillId="0" borderId="0" xfId="1" quotePrefix="1" applyFont="1" applyAlignment="1">
      <alignment horizontal="center" vertical="center"/>
    </xf>
    <xf numFmtId="0" fontId="0" fillId="0" borderId="0" xfId="0"/>
    <xf numFmtId="0" fontId="6" fillId="0" borderId="0" xfId="5"/>
    <xf numFmtId="0" fontId="4" fillId="0" borderId="0" xfId="4" applyFill="1" applyBorder="1" applyAlignment="1">
      <alignment horizontal="center" vertical="top" wrapText="1"/>
    </xf>
    <xf numFmtId="0" fontId="4" fillId="0" borderId="18" xfId="4" applyFill="1" applyBorder="1" applyAlignment="1">
      <alignment horizontal="center" vertical="top" wrapText="1"/>
    </xf>
    <xf numFmtId="0" fontId="4" fillId="0" borderId="17" xfId="4" quotePrefix="1" applyFill="1" applyBorder="1" applyAlignment="1">
      <alignment horizontal="center" vertical="top" wrapText="1"/>
    </xf>
    <xf numFmtId="0" fontId="3" fillId="0" borderId="5" xfId="3" quotePrefix="1" applyBorder="1" applyAlignment="1">
      <alignment horizontal="center" vertical="top"/>
    </xf>
    <xf numFmtId="0" fontId="3" fillId="0" borderId="6" xfId="3" applyBorder="1" applyAlignment="1">
      <alignment horizontal="center" vertical="top" wrapText="1"/>
    </xf>
    <xf numFmtId="0" fontId="0" fillId="0" borderId="0" xfId="0"/>
    <xf numFmtId="0" fontId="6" fillId="0" borderId="0" xfId="5"/>
    <xf numFmtId="0" fontId="5" fillId="0" borderId="0" xfId="0" quotePrefix="1" applyFont="1" applyFill="1" applyBorder="1" applyAlignment="1">
      <alignment horizontal="left"/>
    </xf>
    <xf numFmtId="0" fontId="0" fillId="0" borderId="0" xfId="0" applyFill="1" applyBorder="1" applyAlignment="1">
      <alignment horizontal="left"/>
    </xf>
    <xf numFmtId="0" fontId="4" fillId="0" borderId="19" xfId="4" applyBorder="1" applyAlignment="1">
      <alignment horizontal="center" vertical="top" wrapText="1"/>
    </xf>
    <xf numFmtId="0" fontId="4" fillId="0" borderId="20" xfId="4" quotePrefix="1" applyBorder="1" applyAlignment="1">
      <alignment horizontal="center" vertical="top" wrapText="1"/>
    </xf>
    <xf numFmtId="2" fontId="0" fillId="0" borderId="7" xfId="0" applyNumberFormat="1" applyBorder="1" applyAlignment="1">
      <alignment horizontal="center" vertical="top"/>
    </xf>
    <xf numFmtId="166" fontId="0" fillId="0" borderId="0" xfId="0" applyNumberFormat="1" applyAlignment="1">
      <alignment horizontal="center" vertical="top"/>
    </xf>
    <xf numFmtId="2" fontId="0" fillId="0" borderId="0" xfId="0" applyNumberFormat="1" applyAlignment="1">
      <alignment horizontal="center" vertical="top"/>
    </xf>
    <xf numFmtId="0" fontId="0" fillId="0" borderId="0" xfId="0" quotePrefix="1" applyAlignment="1">
      <alignment horizontal="left" vertical="top" wrapText="1"/>
    </xf>
    <xf numFmtId="14" fontId="9" fillId="2" borderId="0" xfId="0" quotePrefix="1" applyNumberFormat="1" applyFont="1" applyFill="1" applyBorder="1" applyAlignment="1">
      <alignment horizontal="left" vertical="top" wrapText="1"/>
    </xf>
    <xf numFmtId="0" fontId="6" fillId="0" borderId="0" xfId="5" quotePrefix="1" applyAlignment="1">
      <alignment horizontal="left"/>
    </xf>
    <xf numFmtId="0" fontId="6" fillId="0" borderId="0" xfId="5" quotePrefix="1"/>
    <xf numFmtId="0" fontId="6" fillId="0" borderId="0" xfId="5"/>
    <xf numFmtId="0" fontId="6" fillId="2" borderId="0" xfId="5" applyFill="1" applyBorder="1"/>
    <xf numFmtId="0" fontId="6" fillId="2" borderId="0" xfId="5" applyFill="1" applyBorder="1" applyAlignment="1">
      <alignment vertical="center"/>
    </xf>
    <xf numFmtId="166" fontId="0" fillId="0" borderId="10" xfId="0" applyNumberFormat="1" applyFill="1" applyBorder="1" applyAlignment="1">
      <alignment horizontal="center" vertical="top"/>
    </xf>
    <xf numFmtId="3" fontId="6" fillId="0" borderId="0" xfId="5" applyNumberFormat="1" applyBorder="1" applyAlignment="1">
      <alignment horizontal="center" vertical="center"/>
    </xf>
    <xf numFmtId="0" fontId="13" fillId="0" borderId="1" xfId="2" applyFont="1" applyAlignment="1">
      <alignment vertical="top"/>
    </xf>
    <xf numFmtId="0" fontId="2" fillId="0" borderId="22" xfId="2" quotePrefix="1" applyBorder="1" applyAlignment="1">
      <alignment horizontal="left" wrapText="1"/>
    </xf>
    <xf numFmtId="0" fontId="0" fillId="0" borderId="21" xfId="0" applyBorder="1"/>
    <xf numFmtId="0" fontId="3" fillId="0" borderId="23" xfId="3" quotePrefix="1" applyBorder="1" applyAlignment="1">
      <alignment horizontal="left"/>
    </xf>
    <xf numFmtId="0" fontId="3" fillId="0" borderId="23" xfId="3" applyBorder="1"/>
    <xf numFmtId="0" fontId="0" fillId="0" borderId="0" xfId="0" quotePrefix="1" applyBorder="1" applyAlignment="1">
      <alignment horizontal="left" vertical="top" wrapText="1"/>
    </xf>
    <xf numFmtId="0" fontId="6" fillId="0" borderId="21" xfId="5" quotePrefix="1" applyBorder="1" applyAlignment="1">
      <alignment horizontal="left" wrapText="1"/>
    </xf>
    <xf numFmtId="0" fontId="6" fillId="0" borderId="21" xfId="5" applyBorder="1" applyAlignment="1">
      <alignment wrapText="1"/>
    </xf>
    <xf numFmtId="0" fontId="6" fillId="0" borderId="0" xfId="5" applyFill="1" applyBorder="1"/>
    <xf numFmtId="0" fontId="0" fillId="0" borderId="0" xfId="0" applyFill="1" applyBorder="1"/>
    <xf numFmtId="0" fontId="0" fillId="0" borderId="0" xfId="0" quotePrefix="1" applyFill="1" applyBorder="1" applyAlignment="1">
      <alignment horizontal="left"/>
    </xf>
    <xf numFmtId="0" fontId="8" fillId="0" borderId="0" xfId="6" quotePrefix="1" applyFill="1" applyBorder="1"/>
    <xf numFmtId="0" fontId="0" fillId="0" borderId="0" xfId="0" quotePrefix="1" applyFill="1" applyBorder="1"/>
    <xf numFmtId="0" fontId="6" fillId="2" borderId="0" xfId="5" quotePrefix="1" applyFill="1" applyBorder="1" applyAlignment="1">
      <alignment vertical="center"/>
    </xf>
    <xf numFmtId="0" fontId="6" fillId="2" borderId="0" xfId="5" quotePrefix="1" applyFill="1" applyBorder="1" applyAlignment="1">
      <alignment horizontal="left" vertical="center"/>
    </xf>
    <xf numFmtId="0" fontId="0" fillId="2" borderId="0" xfId="0" quotePrefix="1" applyFill="1" applyBorder="1"/>
    <xf numFmtId="0" fontId="10" fillId="0" borderId="0" xfId="6" quotePrefix="1" applyFont="1" applyFill="1" applyBorder="1"/>
    <xf numFmtId="0" fontId="10" fillId="0" borderId="0" xfId="6" quotePrefix="1" applyFont="1" applyFill="1" applyBorder="1" applyAlignment="1">
      <alignment horizontal="left"/>
    </xf>
    <xf numFmtId="0" fontId="5" fillId="0" borderId="0" xfId="0" quotePrefix="1" applyFont="1" applyFill="1" applyBorder="1" applyAlignment="1">
      <alignment horizontal="left" vertical="top" wrapText="1"/>
    </xf>
    <xf numFmtId="0" fontId="6" fillId="0" borderId="0" xfId="5" applyFill="1" applyBorder="1" applyAlignment="1">
      <alignment vertical="top" wrapText="1"/>
    </xf>
    <xf numFmtId="14" fontId="9" fillId="0" borderId="0" xfId="0" quotePrefix="1" applyNumberFormat="1" applyFont="1" applyFill="1" applyBorder="1" applyAlignment="1">
      <alignment horizontal="left" vertical="top" wrapText="1"/>
    </xf>
    <xf numFmtId="0" fontId="5" fillId="0" borderId="26" xfId="0" quotePrefix="1" applyFont="1" applyFill="1" applyBorder="1" applyAlignment="1">
      <alignment horizontal="left" vertical="top" wrapText="1"/>
    </xf>
    <xf numFmtId="0" fontId="0" fillId="2" borderId="0" xfId="0" quotePrefix="1" applyFill="1"/>
    <xf numFmtId="14" fontId="0" fillId="2" borderId="0" xfId="0" quotePrefix="1" applyNumberFormat="1" applyFill="1" applyBorder="1" applyAlignment="1">
      <alignment horizontal="left" wrapText="1"/>
    </xf>
    <xf numFmtId="0" fontId="2" fillId="0" borderId="22" xfId="2" applyBorder="1"/>
    <xf numFmtId="0" fontId="2" fillId="0" borderId="2" xfId="2" quotePrefix="1" applyBorder="1" applyAlignment="1">
      <alignment horizontal="left"/>
    </xf>
    <xf numFmtId="0" fontId="2" fillId="0" borderId="13" xfId="2" quotePrefix="1" applyBorder="1" applyAlignment="1">
      <alignment horizontal="center" vertical="top"/>
    </xf>
    <xf numFmtId="0" fontId="0" fillId="0" borderId="27" xfId="0" applyBorder="1"/>
    <xf numFmtId="0" fontId="0" fillId="0" borderId="28" xfId="0" applyBorder="1"/>
    <xf numFmtId="166" fontId="0" fillId="0" borderId="0" xfId="0" applyNumberFormat="1" applyFill="1" applyBorder="1" applyAlignment="1">
      <alignment horizontal="center" vertical="top"/>
    </xf>
    <xf numFmtId="2" fontId="0" fillId="0" borderId="0" xfId="0" applyNumberFormat="1" applyFill="1" applyBorder="1" applyAlignment="1">
      <alignment horizontal="center" vertical="top"/>
    </xf>
    <xf numFmtId="0" fontId="6" fillId="0" borderId="0" xfId="5" applyAlignment="1">
      <alignment vertical="center"/>
    </xf>
    <xf numFmtId="0" fontId="6" fillId="0" borderId="25" xfId="5" applyFill="1" applyBorder="1" applyAlignment="1">
      <alignment horizontal="left" vertical="center" wrapText="1"/>
    </xf>
    <xf numFmtId="0" fontId="0" fillId="0" borderId="29" xfId="0" applyFill="1" applyBorder="1"/>
    <xf numFmtId="3" fontId="0" fillId="0" borderId="0" xfId="0" applyNumberFormat="1" applyBorder="1" applyAlignment="1">
      <alignment horizontal="center" vertical="center" wrapText="1"/>
    </xf>
    <xf numFmtId="2" fontId="0" fillId="0" borderId="0" xfId="0" applyNumberFormat="1" applyAlignment="1">
      <alignment horizontal="center" vertical="center"/>
    </xf>
    <xf numFmtId="166" fontId="0" fillId="0" borderId="10" xfId="0" applyNumberFormat="1" applyBorder="1" applyAlignment="1">
      <alignment horizontal="center" vertical="center"/>
    </xf>
    <xf numFmtId="166" fontId="0" fillId="0" borderId="17" xfId="0" applyNumberFormat="1" applyFill="1" applyBorder="1" applyAlignment="1">
      <alignment horizontal="center" vertical="top"/>
    </xf>
    <xf numFmtId="0" fontId="6" fillId="0" borderId="0" xfId="5" quotePrefix="1" applyAlignment="1">
      <alignment horizontal="left"/>
    </xf>
    <xf numFmtId="0" fontId="0" fillId="0" borderId="0" xfId="0" quotePrefix="1"/>
    <xf numFmtId="0" fontId="0" fillId="0" borderId="21" xfId="0" quotePrefix="1" applyBorder="1" applyAlignment="1">
      <alignment horizontal="left"/>
    </xf>
    <xf numFmtId="10" fontId="0" fillId="0" borderId="0" xfId="1" applyNumberFormat="1" applyFont="1" applyBorder="1" applyAlignment="1">
      <alignment horizontal="center" vertical="center"/>
    </xf>
    <xf numFmtId="0" fontId="6" fillId="0" borderId="0" xfId="5" quotePrefix="1" applyAlignment="1">
      <alignment horizontal="left" vertical="center"/>
    </xf>
    <xf numFmtId="0" fontId="15" fillId="0" borderId="0" xfId="0" quotePrefix="1" applyFont="1" applyAlignment="1">
      <alignment horizontal="left" vertical="top"/>
    </xf>
    <xf numFmtId="0" fontId="0" fillId="2" borderId="0" xfId="0" quotePrefix="1" applyFill="1" applyAlignment="1">
      <alignment horizontal="left"/>
    </xf>
    <xf numFmtId="0" fontId="0" fillId="0" borderId="29" xfId="0" applyFill="1" applyBorder="1"/>
    <xf numFmtId="14" fontId="0" fillId="0" borderId="16" xfId="0" quotePrefix="1" applyNumberFormat="1" applyFont="1" applyFill="1" applyBorder="1" applyAlignment="1">
      <alignment horizontal="left" vertical="top" wrapText="1"/>
    </xf>
    <xf numFmtId="14" fontId="0" fillId="0" borderId="0" xfId="0" quotePrefix="1" applyNumberFormat="1" applyFont="1" applyFill="1" applyBorder="1" applyAlignment="1">
      <alignment horizontal="left" vertical="top" wrapText="1"/>
    </xf>
    <xf numFmtId="0" fontId="6" fillId="0" borderId="0" xfId="5" quotePrefix="1" applyAlignment="1">
      <alignment vertical="center"/>
    </xf>
    <xf numFmtId="0" fontId="0" fillId="0" borderId="0" xfId="0" quotePrefix="1" applyFill="1" applyBorder="1" applyAlignment="1">
      <alignment horizontal="left" vertical="top" wrapText="1"/>
    </xf>
    <xf numFmtId="0" fontId="6" fillId="0" borderId="0" xfId="5" applyAlignment="1">
      <alignment vertical="center"/>
    </xf>
    <xf numFmtId="0" fontId="5" fillId="0" borderId="0" xfId="0" quotePrefix="1" applyFont="1" applyFill="1" applyBorder="1" applyAlignment="1">
      <alignment horizontal="left" vertical="top" wrapText="1"/>
    </xf>
    <xf numFmtId="0" fontId="6" fillId="0" borderId="25" xfId="5" applyFill="1" applyBorder="1" applyAlignment="1">
      <alignment horizontal="left" vertical="center" wrapText="1"/>
    </xf>
    <xf numFmtId="0" fontId="3" fillId="0" borderId="0" xfId="3" quotePrefix="1" applyBorder="1" applyAlignment="1">
      <alignment horizontal="left"/>
    </xf>
    <xf numFmtId="0" fontId="3" fillId="0" borderId="0" xfId="3" applyBorder="1"/>
    <xf numFmtId="0" fontId="15" fillId="0" borderId="0" xfId="0" quotePrefix="1" applyFont="1" applyAlignment="1">
      <alignment horizontal="left" vertical="top"/>
    </xf>
    <xf numFmtId="0" fontId="15" fillId="0" borderId="0" xfId="0" applyFont="1" applyAlignment="1">
      <alignment horizontal="left" vertical="top"/>
    </xf>
    <xf numFmtId="0" fontId="0" fillId="0" borderId="0" xfId="0" applyAlignment="1">
      <alignment horizontal="left" vertical="top"/>
    </xf>
    <xf numFmtId="0" fontId="2" fillId="0" borderId="14" xfId="2" quotePrefix="1" applyBorder="1" applyAlignment="1">
      <alignment horizontal="center" vertical="top"/>
    </xf>
    <xf numFmtId="0" fontId="2" fillId="0" borderId="13" xfId="2" applyBorder="1" applyAlignment="1">
      <alignment horizontal="center" vertical="top"/>
    </xf>
    <xf numFmtId="0" fontId="3" fillId="0" borderId="4" xfId="3" quotePrefix="1" applyBorder="1" applyAlignment="1">
      <alignment horizontal="center" vertical="top" wrapText="1"/>
    </xf>
    <xf numFmtId="0" fontId="3" fillId="0" borderId="6" xfId="3" applyBorder="1" applyAlignment="1">
      <alignment horizontal="center" vertical="top"/>
    </xf>
    <xf numFmtId="0" fontId="3" fillId="0" borderId="2" xfId="3" quotePrefix="1" applyBorder="1" applyAlignment="1">
      <alignment horizontal="center" vertical="top" wrapText="1"/>
    </xf>
    <xf numFmtId="0" fontId="3" fillId="0" borderId="5" xfId="3" quotePrefix="1" applyBorder="1" applyAlignment="1">
      <alignment horizontal="center" vertical="top" wrapText="1"/>
    </xf>
    <xf numFmtId="0" fontId="3" fillId="0" borderId="6" xfId="3" applyBorder="1" applyAlignment="1">
      <alignment horizontal="center" vertical="top" wrapText="1"/>
    </xf>
    <xf numFmtId="0" fontId="2" fillId="0" borderId="14" xfId="2" applyBorder="1" applyAlignment="1">
      <alignment horizontal="center"/>
    </xf>
    <xf numFmtId="0" fontId="2" fillId="0" borderId="2" xfId="2" applyBorder="1" applyAlignment="1">
      <alignment horizontal="center"/>
    </xf>
    <xf numFmtId="0" fontId="2" fillId="0" borderId="13" xfId="2" applyBorder="1" applyAlignment="1">
      <alignment horizontal="center"/>
    </xf>
    <xf numFmtId="0" fontId="2" fillId="0" borderId="2" xfId="2" quotePrefix="1" applyBorder="1" applyAlignment="1">
      <alignment horizontal="center" vertical="top"/>
    </xf>
    <xf numFmtId="0" fontId="3" fillId="0" borderId="4" xfId="3" applyBorder="1" applyAlignment="1">
      <alignment horizontal="center" vertical="top"/>
    </xf>
    <xf numFmtId="0" fontId="3" fillId="0" borderId="14" xfId="3" applyBorder="1" applyAlignment="1">
      <alignment horizontal="left" vertical="top"/>
    </xf>
    <xf numFmtId="0" fontId="3" fillId="0" borderId="13" xfId="3" applyBorder="1" applyAlignment="1">
      <alignment horizontal="left" vertical="top"/>
    </xf>
    <xf numFmtId="0" fontId="0" fillId="0" borderId="0" xfId="0" quotePrefix="1" applyAlignment="1">
      <alignment horizontal="left"/>
    </xf>
    <xf numFmtId="0" fontId="6" fillId="0" borderId="0" xfId="5" quotePrefix="1" applyAlignment="1">
      <alignment horizontal="left"/>
    </xf>
    <xf numFmtId="0" fontId="6" fillId="0" borderId="0" xfId="5" quotePrefix="1"/>
    <xf numFmtId="0" fontId="2" fillId="0" borderId="13" xfId="2" quotePrefix="1" applyBorder="1" applyAlignment="1">
      <alignment horizontal="center" vertical="top"/>
    </xf>
    <xf numFmtId="0" fontId="3" fillId="0" borderId="4" xfId="3" quotePrefix="1" applyBorder="1" applyAlignment="1">
      <alignment horizontal="center" vertical="top"/>
    </xf>
    <xf numFmtId="0" fontId="3" fillId="0" borderId="5" xfId="3" quotePrefix="1" applyBorder="1" applyAlignment="1">
      <alignment horizontal="center" vertical="top"/>
    </xf>
    <xf numFmtId="0" fontId="3" fillId="0" borderId="6" xfId="3" quotePrefix="1" applyBorder="1" applyAlignment="1">
      <alignment horizontal="center" vertical="top"/>
    </xf>
    <xf numFmtId="0" fontId="0" fillId="0" borderId="24" xfId="0" quotePrefix="1" applyBorder="1" applyAlignment="1">
      <alignment horizontal="left" vertical="top" wrapText="1"/>
    </xf>
    <xf numFmtId="0" fontId="0" fillId="0" borderId="0" xfId="0" quotePrefix="1" applyBorder="1" applyAlignment="1">
      <alignment horizontal="left" vertical="top" wrapText="1"/>
    </xf>
    <xf numFmtId="0" fontId="6" fillId="0" borderId="0" xfId="5"/>
  </cellXfs>
  <cellStyles count="7">
    <cellStyle name="Heading 1" xfId="2" builtinId="16"/>
    <cellStyle name="Heading 2" xfId="3" builtinId="17"/>
    <cellStyle name="Heading 3" xfId="4" builtinId="18"/>
    <cellStyle name="Hyperlink" xfId="5" builtinId="8"/>
    <cellStyle name="Normal" xfId="0" builtinId="0"/>
    <cellStyle name="Normal 2" xfId="6"/>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Assisted Suicide Deaths and Prescriptions in</a:t>
            </a:r>
            <a:r>
              <a:rPr lang="en-US" baseline="0"/>
              <a:t> California</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5"/>
          <c:order val="0"/>
          <c:tx>
            <c:strRef>
              <c:f>Tables!$O$4</c:f>
              <c:strCache>
                <c:ptCount val="1"/>
                <c:pt idx="0">
                  <c:v>Prescriptions*</c:v>
                </c:pt>
              </c:strCache>
            </c:strRef>
          </c:tx>
          <c:spPr>
            <a:solidFill>
              <a:schemeClr val="accent2"/>
            </a:solidFill>
            <a:ln>
              <a:solidFill>
                <a:srgbClr val="7030A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Tables!$B$5:$B$5</c15:sqref>
                  </c15:fullRef>
                </c:ext>
              </c:extLst>
              <c:f>Tables!$B$5</c:f>
              <c:numCache>
                <c:formatCode>General</c:formatCode>
                <c:ptCount val="1"/>
                <c:pt idx="0">
                  <c:v>2016</c:v>
                </c:pt>
              </c:numCache>
            </c:numRef>
          </c:cat>
          <c:val>
            <c:numRef>
              <c:extLst>
                <c:ext xmlns:c15="http://schemas.microsoft.com/office/drawing/2012/chart" uri="{02D57815-91ED-43cb-92C2-25804820EDAC}">
                  <c15:fullRef>
                    <c15:sqref>Tables!$O$5:$O$5</c15:sqref>
                  </c15:fullRef>
                </c:ext>
              </c:extLst>
              <c:f>Tables!$O$5</c:f>
              <c:numCache>
                <c:formatCode>#,##0</c:formatCode>
                <c:ptCount val="1"/>
                <c:pt idx="0">
                  <c:v>191</c:v>
                </c:pt>
              </c:numCache>
            </c:numRef>
          </c:val>
        </c:ser>
        <c:ser>
          <c:idx val="4"/>
          <c:order val="1"/>
          <c:tx>
            <c:strRef>
              <c:f>Tables!$G$4</c:f>
              <c:strCache>
                <c:ptCount val="1"/>
                <c:pt idx="0">
                  <c:v>Deaths Current Presc.*</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Tables!$B$5:$B$5</c15:sqref>
                  </c15:fullRef>
                </c:ext>
              </c:extLst>
              <c:f>Tables!$B$5</c:f>
              <c:numCache>
                <c:formatCode>General</c:formatCode>
                <c:ptCount val="1"/>
                <c:pt idx="0">
                  <c:v>2016</c:v>
                </c:pt>
              </c:numCache>
            </c:numRef>
          </c:cat>
          <c:val>
            <c:numRef>
              <c:extLst>
                <c:ext xmlns:c15="http://schemas.microsoft.com/office/drawing/2012/chart" uri="{02D57815-91ED-43cb-92C2-25804820EDAC}">
                  <c15:fullRef>
                    <c15:sqref>Tables!$G$5:$G$5</c15:sqref>
                  </c15:fullRef>
                </c:ext>
              </c:extLst>
              <c:f>Tables!$G$5</c:f>
              <c:numCache>
                <c:formatCode>#,##0</c:formatCode>
                <c:ptCount val="1"/>
                <c:pt idx="0">
                  <c:v>111</c:v>
                </c:pt>
              </c:numCache>
            </c:numRef>
          </c:val>
        </c:ser>
        <c:ser>
          <c:idx val="11"/>
          <c:order val="2"/>
          <c:tx>
            <c:v>Deaths Previous Prescriptions</c:v>
          </c:tx>
          <c:spPr>
            <a:solidFill>
              <a:schemeClr val="accent1">
                <a:lumMod val="75000"/>
              </a:schemeClr>
            </a:solidFill>
            <a:ln>
              <a:noFill/>
            </a:ln>
            <a:effectLst/>
          </c:spPr>
          <c:invertIfNegative val="0"/>
          <c:cat>
            <c:numRef>
              <c:extLst>
                <c:ext xmlns:c15="http://schemas.microsoft.com/office/drawing/2012/chart" uri="{02D57815-91ED-43cb-92C2-25804820EDAC}">
                  <c15:fullRef>
                    <c15:sqref>Tables!$B$5:$B$5</c15:sqref>
                  </c15:fullRef>
                </c:ext>
              </c:extLst>
              <c:f>Tables!$B$5</c:f>
              <c:numCache>
                <c:formatCode>General</c:formatCode>
                <c:ptCount val="1"/>
                <c:pt idx="0">
                  <c:v>2016</c:v>
                </c:pt>
              </c:numCache>
            </c:numRef>
          </c:cat>
          <c:val>
            <c:numRef>
              <c:extLst>
                <c:ext xmlns:c15="http://schemas.microsoft.com/office/drawing/2012/chart" uri="{02D57815-91ED-43cb-92C2-25804820EDAC}">
                  <c15:fullRef>
                    <c15:sqref>Tables!$H$4:$H$5</c15:sqref>
                  </c15:fullRef>
                </c:ext>
              </c:extLst>
              <c:f>Tables!$H$4</c:f>
              <c:numCache>
                <c:formatCode>#,##0</c:formatCode>
                <c:ptCount val="1"/>
                <c:pt idx="0" formatCode="General">
                  <c:v>0</c:v>
                </c:pt>
              </c:numCache>
            </c:numRef>
          </c:val>
        </c:ser>
        <c:dLbls>
          <c:showLegendKey val="0"/>
          <c:showVal val="0"/>
          <c:showCatName val="0"/>
          <c:showSerName val="0"/>
          <c:showPercent val="0"/>
          <c:showBubbleSize val="0"/>
        </c:dLbls>
        <c:gapWidth val="150"/>
        <c:axId val="35174864"/>
        <c:axId val="35172904"/>
      </c:barChart>
      <c:catAx>
        <c:axId val="3517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72904"/>
        <c:crosses val="autoZero"/>
        <c:auto val="1"/>
        <c:lblAlgn val="ctr"/>
        <c:lblOffset val="100"/>
        <c:noMultiLvlLbl val="0"/>
      </c:catAx>
      <c:valAx>
        <c:axId val="35172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748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Assisted Suicide Deaths as Percentage</a:t>
            </a:r>
            <a:r>
              <a:rPr lang="en-US" baseline="0"/>
              <a:t> of </a:t>
            </a:r>
            <a:r>
              <a:rPr lang="en-US"/>
              <a:t>Prescriptions in California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6"/>
          <c:order val="6"/>
          <c:tx>
            <c:strRef>
              <c:f>Tables!$P$4</c:f>
              <c:strCache>
                <c:ptCount val="1"/>
                <c:pt idx="0">
                  <c:v>Deaths as Percentage of Prescriptions</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Tables!$B$5:$B$5</c:f>
              <c:numCache>
                <c:formatCode>General</c:formatCode>
                <c:ptCount val="1"/>
                <c:pt idx="0">
                  <c:v>2016</c:v>
                </c:pt>
              </c:numCache>
            </c:numRef>
          </c:cat>
          <c:val>
            <c:numRef>
              <c:f>Tables!$P$5:$P$5</c:f>
              <c:numCache>
                <c:formatCode>0%</c:formatCode>
                <c:ptCount val="1"/>
                <c:pt idx="0">
                  <c:v>0.58115183246073299</c:v>
                </c:pt>
              </c:numCache>
            </c:numRef>
          </c:val>
        </c:ser>
        <c:dLbls>
          <c:showLegendKey val="0"/>
          <c:showVal val="0"/>
          <c:showCatName val="0"/>
          <c:showSerName val="0"/>
          <c:showPercent val="0"/>
          <c:showBubbleSize val="0"/>
        </c:dLbls>
        <c:gapWidth val="150"/>
        <c:axId val="35171336"/>
        <c:axId val="35169768"/>
        <c:extLst>
          <c:ext xmlns:c15="http://schemas.microsoft.com/office/drawing/2012/chart" uri="{02D57815-91ED-43cb-92C2-25804820EDAC}">
            <c15:filteredBarSeries>
              <c15:ser>
                <c:idx val="0"/>
                <c:order val="0"/>
                <c:tx>
                  <c:strRef>
                    <c:extLst>
                      <c:ext uri="{02D57815-91ED-43cb-92C2-25804820EDAC}">
                        <c15:formulaRef>
                          <c15:sqref>Tables!$B$4</c15:sqref>
                        </c15:formulaRef>
                      </c:ext>
                    </c:extLst>
                    <c:strCache>
                      <c:ptCount val="1"/>
                      <c:pt idx="0">
                        <c:v>Year</c:v>
                      </c:pt>
                    </c:strCache>
                  </c:strRef>
                </c:tx>
                <c:spPr>
                  <a:solidFill>
                    <a:schemeClr val="accent1"/>
                  </a:solidFill>
                  <a:ln>
                    <a:noFill/>
                  </a:ln>
                  <a:effectLst/>
                </c:spPr>
                <c:invertIfNegative val="0"/>
                <c:cat>
                  <c:numRef>
                    <c:extLst>
                      <c:ext uri="{02D57815-91ED-43cb-92C2-25804820EDAC}">
                        <c15:formulaRef>
                          <c15:sqref>Tables!$B$5:$B$5</c15:sqref>
                        </c15:formulaRef>
                      </c:ext>
                    </c:extLst>
                    <c:numCache>
                      <c:formatCode>General</c:formatCode>
                      <c:ptCount val="1"/>
                      <c:pt idx="0">
                        <c:v>2016</c:v>
                      </c:pt>
                    </c:numCache>
                  </c:numRef>
                </c:cat>
                <c:val>
                  <c:numRef>
                    <c:extLst>
                      <c:ext uri="{02D57815-91ED-43cb-92C2-25804820EDAC}">
                        <c15:formulaRef>
                          <c15:sqref>Tables!$B$5:$B$5</c15:sqref>
                        </c15:formulaRef>
                      </c:ext>
                    </c:extLst>
                    <c:numCache>
                      <c:formatCode>General</c:formatCode>
                      <c:ptCount val="1"/>
                      <c:pt idx="0">
                        <c:v>2016</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Tables!$C$4</c15:sqref>
                        </c15:formulaRef>
                      </c:ext>
                    </c:extLst>
                    <c:strCache>
                      <c:ptCount val="1"/>
                      <c:pt idx="0">
                        <c:v>Population①</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Tables!$C$5:$C$5</c15:sqref>
                        </c15:formulaRef>
                      </c:ext>
                    </c:extLst>
                    <c:numCache>
                      <c:formatCode>#,##0</c:formatCode>
                      <c:ptCount val="1"/>
                      <c:pt idx="0">
                        <c:v>39250017</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Deaths②</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Tables!$D$5:$D$5</c15:sqref>
                        </c15:formulaRef>
                      </c:ext>
                    </c:extLst>
                    <c:numCache>
                      <c:formatCode>#,##0</c:formatCode>
                      <c:ptCount val="1"/>
                      <c:pt idx="0">
                        <c:v>183265</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Tables!$E$4</c15:sqref>
                        </c15:formulaRef>
                      </c:ext>
                    </c:extLst>
                    <c:strCache>
                      <c:ptCount val="1"/>
                      <c:pt idx="0">
                        <c:v>Mortality per 100,000 Population</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Tables!$E$5:$E$5</c15:sqref>
                        </c15:formulaRef>
                      </c:ext>
                    </c:extLst>
                    <c:numCache>
                      <c:formatCode>#,##0.0</c:formatCode>
                      <c:ptCount val="1"/>
                      <c:pt idx="0">
                        <c:v>466.91699522066449</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Tables!$G$4</c15:sqref>
                        </c15:formulaRef>
                      </c:ext>
                    </c:extLst>
                    <c:strCache>
                      <c:ptCount val="1"/>
                      <c:pt idx="0">
                        <c:v>Deaths Current Presc.*</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Tables!$G$5:$G$5</c15:sqref>
                        </c15:formulaRef>
                      </c:ext>
                    </c:extLst>
                    <c:numCache>
                      <c:formatCode>#,##0</c:formatCode>
                      <c:ptCount val="1"/>
                      <c:pt idx="0">
                        <c:v>111</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Tables!$O$4</c15:sqref>
                        </c15:formulaRef>
                      </c:ext>
                    </c:extLst>
                    <c:strCache>
                      <c:ptCount val="1"/>
                      <c:pt idx="0">
                        <c:v>Prescriptions*</c:v>
                      </c:pt>
                    </c:strCache>
                  </c:strRef>
                </c:tx>
                <c:spPr>
                  <a:solidFill>
                    <a:schemeClr val="accent6"/>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Tables!$O$5:$O$5</c15:sqref>
                        </c15:formulaRef>
                      </c:ext>
                    </c:extLst>
                    <c:numCache>
                      <c:formatCode>#,##0</c:formatCode>
                      <c:ptCount val="1"/>
                      <c:pt idx="0">
                        <c:v>191</c:v>
                      </c:pt>
                    </c:numCache>
                  </c:numRef>
                </c:val>
              </c15:ser>
            </c15:filteredBarSeries>
            <c15:filteredBarSeries>
              <c15:ser>
                <c:idx val="7"/>
                <c:order val="7"/>
                <c:tx>
                  <c:strRef>
                    <c:extLst xmlns:c15="http://schemas.microsoft.com/office/drawing/2012/chart">
                      <c:ext xmlns:c15="http://schemas.microsoft.com/office/drawing/2012/chart" uri="{02D57815-91ED-43cb-92C2-25804820EDAC}">
                        <c15:formulaRef>
                          <c15:sqref>Tables!$Q$4</c15:sqref>
                        </c15:formulaRef>
                      </c:ext>
                    </c:extLst>
                    <c:strCache>
                      <c:ptCount val="1"/>
                      <c:pt idx="0">
                        <c:v>Prescriptions per 100,000 Population</c:v>
                      </c:pt>
                    </c:strCache>
                  </c:strRef>
                </c:tx>
                <c:spPr>
                  <a:solidFill>
                    <a:schemeClr val="accent2">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Tables!$Q$5:$Q$5</c15:sqref>
                        </c15:formulaRef>
                      </c:ext>
                    </c:extLst>
                    <c:numCache>
                      <c:formatCode>0.0</c:formatCode>
                      <c:ptCount val="1"/>
                      <c:pt idx="0">
                        <c:v>0.48662399305457626</c:v>
                      </c:pt>
                    </c:numCache>
                  </c:numRef>
                </c:val>
              </c15:ser>
            </c15:filteredBarSeries>
            <c15:filteredBarSeries>
              <c15:ser>
                <c:idx val="8"/>
                <c:order val="8"/>
                <c:tx>
                  <c:strRef>
                    <c:extLst xmlns:c15="http://schemas.microsoft.com/office/drawing/2012/chart">
                      <c:ext xmlns:c15="http://schemas.microsoft.com/office/drawing/2012/chart" uri="{02D57815-91ED-43cb-92C2-25804820EDAC}">
                        <c15:formulaRef>
                          <c15:sqref>Tables!$R$4</c15:sqref>
                        </c15:formulaRef>
                      </c:ext>
                    </c:extLst>
                    <c:strCache>
                      <c:ptCount val="1"/>
                      <c:pt idx="0">
                        <c:v>Assisted Suicide per 100,000 Population</c:v>
                      </c:pt>
                    </c:strCache>
                  </c:strRef>
                </c:tx>
                <c:spPr>
                  <a:solidFill>
                    <a:schemeClr val="accent3">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Tables!$R$5:$R$5</c15:sqref>
                        </c15:formulaRef>
                      </c:ext>
                    </c:extLst>
                    <c:numCache>
                      <c:formatCode>#,##0.0</c:formatCode>
                      <c:ptCount val="1"/>
                      <c:pt idx="0">
                        <c:v>0.28280242528302596</c:v>
                      </c:pt>
                    </c:numCache>
                  </c:numRef>
                </c:val>
              </c15:ser>
            </c15:filteredBarSeries>
            <c15:filteredBarSeries>
              <c15:ser>
                <c:idx val="9"/>
                <c:order val="9"/>
                <c:tx>
                  <c:strRef>
                    <c:extLst xmlns:c15="http://schemas.microsoft.com/office/drawing/2012/chart">
                      <c:ext xmlns:c15="http://schemas.microsoft.com/office/drawing/2012/chart" uri="{02D57815-91ED-43cb-92C2-25804820EDAC}">
                        <c15:formulaRef>
                          <c15:sqref>Tables!$S$4</c15:sqref>
                        </c15:formulaRef>
                      </c:ext>
                    </c:extLst>
                    <c:strCache>
                      <c:ptCount val="1"/>
                      <c:pt idx="0">
                        <c:v>Assisted Suicide as  % of All Deaths</c:v>
                      </c:pt>
                    </c:strCache>
                  </c:strRef>
                </c:tx>
                <c:spPr>
                  <a:solidFill>
                    <a:schemeClr val="accent4">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Tables!$S$5:$S$5</c15:sqref>
                        </c15:formulaRef>
                      </c:ext>
                    </c:extLst>
                    <c:numCache>
                      <c:formatCode>0.00%</c:formatCode>
                      <c:ptCount val="1"/>
                      <c:pt idx="0">
                        <c:v>6.0568029902054404E-4</c:v>
                      </c:pt>
                    </c:numCache>
                  </c:numRef>
                </c:val>
              </c15:ser>
            </c15:filteredBarSeries>
            <c15:filteredBarSeries>
              <c15:ser>
                <c:idx val="10"/>
                <c:order val="10"/>
                <c:tx>
                  <c:strRef>
                    <c:extLst xmlns:c15="http://schemas.microsoft.com/office/drawing/2012/chart">
                      <c:ext xmlns:c15="http://schemas.microsoft.com/office/drawing/2012/chart" uri="{02D57815-91ED-43cb-92C2-25804820EDAC}">
                        <c15:formulaRef>
                          <c15:sqref>Tables!$T$4</c15:sqref>
                        </c15:formulaRef>
                      </c:ext>
                    </c:extLst>
                    <c:strCache>
                      <c:ptCount val="1"/>
                      <c:pt idx="0">
                        <c:v>Prescribing Physicians*</c:v>
                      </c:pt>
                    </c:strCache>
                  </c:strRef>
                </c:tx>
                <c:spPr>
                  <a:solidFill>
                    <a:schemeClr val="accent5">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Tables!$T$5:$T$5</c15:sqref>
                        </c15:formulaRef>
                      </c:ext>
                    </c:extLst>
                    <c:numCache>
                      <c:formatCode>#,##0</c:formatCode>
                      <c:ptCount val="1"/>
                      <c:pt idx="0">
                        <c:v>173</c:v>
                      </c:pt>
                    </c:numCache>
                  </c:numRef>
                </c:val>
              </c15:ser>
            </c15:filteredBarSeries>
            <c15:filteredBarSeries>
              <c15:ser>
                <c:idx val="11"/>
                <c:order val="11"/>
                <c:tx>
                  <c:strRef>
                    <c:extLst xmlns:c15="http://schemas.microsoft.com/office/drawing/2012/chart">
                      <c:ext xmlns:c15="http://schemas.microsoft.com/office/drawing/2012/chart" uri="{02D57815-91ED-43cb-92C2-25804820EDAC}">
                        <c15:formulaRef>
                          <c15:sqref>Tables!$U$4</c15:sqref>
                        </c15:formulaRef>
                      </c:ext>
                    </c:extLst>
                    <c:strCache>
                      <c:ptCount val="1"/>
                      <c:pt idx="0">
                        <c:v>Percentage of All Physicians</c:v>
                      </c:pt>
                    </c:strCache>
                  </c:strRef>
                </c:tx>
                <c:spPr>
                  <a:solidFill>
                    <a:schemeClr val="accent6">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Tables!$U$5:$U$5</c15:sqref>
                        </c15:formulaRef>
                      </c:ext>
                    </c:extLst>
                    <c:numCache>
                      <c:formatCode>0.0%</c:formatCode>
                      <c:ptCount val="1"/>
                      <c:pt idx="0">
                        <c:v>1.2779316712834719E-3</c:v>
                      </c:pt>
                    </c:numCache>
                  </c:numRef>
                </c:val>
              </c15:ser>
            </c15:filteredBarSeries>
          </c:ext>
        </c:extLst>
      </c:barChart>
      <c:catAx>
        <c:axId val="35171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69768"/>
        <c:crosses val="autoZero"/>
        <c:auto val="1"/>
        <c:lblAlgn val="ctr"/>
        <c:lblOffset val="100"/>
        <c:noMultiLvlLbl val="0"/>
      </c:catAx>
      <c:valAx>
        <c:axId val="35169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713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Prescriptions and Assisted Suicide Rates Per 100,000</a:t>
            </a:r>
            <a:r>
              <a:rPr lang="en-US" baseline="0"/>
              <a:t> Population</a:t>
            </a:r>
          </a:p>
          <a:p>
            <a:pPr>
              <a:defRPr/>
            </a:pPr>
            <a:r>
              <a:rPr lang="en-US" sz="1400" b="0" i="0" u="none" strike="noStrike" baseline="0">
                <a:effectLst/>
              </a:rPr>
              <a:t>and as Percentage of All Deaths in </a:t>
            </a:r>
            <a:r>
              <a:rPr lang="en-US"/>
              <a:t>California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8"/>
          <c:order val="8"/>
          <c:tx>
            <c:strRef>
              <c:f>Tables!$R$4</c:f>
              <c:strCache>
                <c:ptCount val="1"/>
                <c:pt idx="0">
                  <c:v>Assisted Suicide per 100,000 Population</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Tables!$B$5:$B$5</c:f>
              <c:numCache>
                <c:formatCode>General</c:formatCode>
                <c:ptCount val="1"/>
                <c:pt idx="0">
                  <c:v>2016</c:v>
                </c:pt>
              </c:numCache>
            </c:numRef>
          </c:cat>
          <c:val>
            <c:numRef>
              <c:f>Tables!$R$5:$R$5</c:f>
              <c:numCache>
                <c:formatCode>#,##0.0</c:formatCode>
                <c:ptCount val="1"/>
                <c:pt idx="0">
                  <c:v>0.28280242528302596</c:v>
                </c:pt>
              </c:numCache>
            </c:numRef>
          </c:val>
        </c:ser>
        <c:ser>
          <c:idx val="7"/>
          <c:order val="7"/>
          <c:tx>
            <c:strRef>
              <c:f>Tables!$Q$4</c:f>
              <c:strCache>
                <c:ptCount val="1"/>
                <c:pt idx="0">
                  <c:v>Prescriptions per 100,000 Population</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Tables!$B$5:$B$5</c:f>
              <c:numCache>
                <c:formatCode>General</c:formatCode>
                <c:ptCount val="1"/>
                <c:pt idx="0">
                  <c:v>2016</c:v>
                </c:pt>
              </c:numCache>
            </c:numRef>
          </c:cat>
          <c:val>
            <c:numRef>
              <c:f>Tables!$Q$5:$Q$5</c:f>
              <c:numCache>
                <c:formatCode>0.0</c:formatCode>
                <c:ptCount val="1"/>
                <c:pt idx="0">
                  <c:v>0.48662399305457626</c:v>
                </c:pt>
              </c:numCache>
            </c:numRef>
          </c:val>
        </c:ser>
        <c:dLbls>
          <c:showLegendKey val="0"/>
          <c:showVal val="0"/>
          <c:showCatName val="0"/>
          <c:showSerName val="0"/>
          <c:showPercent val="0"/>
          <c:showBubbleSize val="0"/>
        </c:dLbls>
        <c:gapWidth val="150"/>
        <c:axId val="35173296"/>
        <c:axId val="35170160"/>
        <c:extLst>
          <c:ext xmlns:c15="http://schemas.microsoft.com/office/drawing/2012/chart" uri="{02D57815-91ED-43cb-92C2-25804820EDAC}">
            <c15:filteredBarSeries>
              <c15:ser>
                <c:idx val="0"/>
                <c:order val="0"/>
                <c:tx>
                  <c:strRef>
                    <c:extLst>
                      <c:ext uri="{02D57815-91ED-43cb-92C2-25804820EDAC}">
                        <c15:formulaRef>
                          <c15:sqref>Tables!$B$4</c15:sqref>
                        </c15:formulaRef>
                      </c:ext>
                    </c:extLst>
                    <c:strCache>
                      <c:ptCount val="1"/>
                      <c:pt idx="0">
                        <c:v>Year</c:v>
                      </c:pt>
                    </c:strCache>
                  </c:strRef>
                </c:tx>
                <c:spPr>
                  <a:solidFill>
                    <a:schemeClr val="accent1"/>
                  </a:solidFill>
                  <a:ln>
                    <a:noFill/>
                  </a:ln>
                  <a:effectLst/>
                </c:spPr>
                <c:invertIfNegative val="0"/>
                <c:cat>
                  <c:numRef>
                    <c:extLst>
                      <c:ext uri="{02D57815-91ED-43cb-92C2-25804820EDAC}">
                        <c15:formulaRef>
                          <c15:sqref>Tables!$B$5:$B$5</c15:sqref>
                        </c15:formulaRef>
                      </c:ext>
                    </c:extLst>
                    <c:numCache>
                      <c:formatCode>General</c:formatCode>
                      <c:ptCount val="1"/>
                      <c:pt idx="0">
                        <c:v>2016</c:v>
                      </c:pt>
                    </c:numCache>
                  </c:numRef>
                </c:cat>
                <c:val>
                  <c:numRef>
                    <c:extLst>
                      <c:ext uri="{02D57815-91ED-43cb-92C2-25804820EDAC}">
                        <c15:formulaRef>
                          <c15:sqref>Tables!$B$5:$B$5</c15:sqref>
                        </c15:formulaRef>
                      </c:ext>
                    </c:extLst>
                    <c:numCache>
                      <c:formatCode>General</c:formatCode>
                      <c:ptCount val="1"/>
                      <c:pt idx="0">
                        <c:v>2016</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Tables!$C$4</c15:sqref>
                        </c15:formulaRef>
                      </c:ext>
                    </c:extLst>
                    <c:strCache>
                      <c:ptCount val="1"/>
                      <c:pt idx="0">
                        <c:v>Population①</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Tables!$C$5:$C$5</c15:sqref>
                        </c15:formulaRef>
                      </c:ext>
                    </c:extLst>
                    <c:numCache>
                      <c:formatCode>#,##0</c:formatCode>
                      <c:ptCount val="1"/>
                      <c:pt idx="0">
                        <c:v>39250017</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Deaths②</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Tables!$D$5:$D$5</c15:sqref>
                        </c15:formulaRef>
                      </c:ext>
                    </c:extLst>
                    <c:numCache>
                      <c:formatCode>#,##0</c:formatCode>
                      <c:ptCount val="1"/>
                      <c:pt idx="0">
                        <c:v>183265</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Tables!$E$4</c15:sqref>
                        </c15:formulaRef>
                      </c:ext>
                    </c:extLst>
                    <c:strCache>
                      <c:ptCount val="1"/>
                      <c:pt idx="0">
                        <c:v>Mortality per 100,000 Population</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Tables!$E$5:$E$5</c15:sqref>
                        </c15:formulaRef>
                      </c:ext>
                    </c:extLst>
                    <c:numCache>
                      <c:formatCode>#,##0.0</c:formatCode>
                      <c:ptCount val="1"/>
                      <c:pt idx="0">
                        <c:v>466.91699522066449</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Tables!$G$4</c15:sqref>
                        </c15:formulaRef>
                      </c:ext>
                    </c:extLst>
                    <c:strCache>
                      <c:ptCount val="1"/>
                      <c:pt idx="0">
                        <c:v>Deaths Current Presc.*</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Tables!$G$5:$G$5</c15:sqref>
                        </c15:formulaRef>
                      </c:ext>
                    </c:extLst>
                    <c:numCache>
                      <c:formatCode>#,##0</c:formatCode>
                      <c:ptCount val="1"/>
                      <c:pt idx="0">
                        <c:v>111</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Tables!$O$4</c15:sqref>
                        </c15:formulaRef>
                      </c:ext>
                    </c:extLst>
                    <c:strCache>
                      <c:ptCount val="1"/>
                      <c:pt idx="0">
                        <c:v>Prescriptions*</c:v>
                      </c:pt>
                    </c:strCache>
                  </c:strRef>
                </c:tx>
                <c:spPr>
                  <a:solidFill>
                    <a:schemeClr val="accent6"/>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Tables!$O$5:$O$5</c15:sqref>
                        </c15:formulaRef>
                      </c:ext>
                    </c:extLst>
                    <c:numCache>
                      <c:formatCode>#,##0</c:formatCode>
                      <c:ptCount val="1"/>
                      <c:pt idx="0">
                        <c:v>191</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Tables!$P$4</c15:sqref>
                        </c15:formulaRef>
                      </c:ext>
                    </c:extLst>
                    <c:strCache>
                      <c:ptCount val="1"/>
                      <c:pt idx="0">
                        <c:v>Deaths as Percentage of Prescriptions</c:v>
                      </c:pt>
                    </c:strCache>
                  </c:strRef>
                </c:tx>
                <c:spPr>
                  <a:solidFill>
                    <a:srgbClr val="7030A0"/>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Tables!$P$5:$P$5</c15:sqref>
                        </c15:formulaRef>
                      </c:ext>
                    </c:extLst>
                    <c:numCache>
                      <c:formatCode>0%</c:formatCode>
                      <c:ptCount val="1"/>
                      <c:pt idx="0">
                        <c:v>0.58115183246073299</c:v>
                      </c:pt>
                    </c:numCache>
                  </c:numRef>
                </c:val>
              </c15:ser>
            </c15:filteredBarSeries>
            <c15:filteredBarSeries>
              <c15:ser>
                <c:idx val="10"/>
                <c:order val="10"/>
                <c:tx>
                  <c:strRef>
                    <c:extLst xmlns:c15="http://schemas.microsoft.com/office/drawing/2012/chart">
                      <c:ext xmlns:c15="http://schemas.microsoft.com/office/drawing/2012/chart" uri="{02D57815-91ED-43cb-92C2-25804820EDAC}">
                        <c15:formulaRef>
                          <c15:sqref>Tables!$T$4</c15:sqref>
                        </c15:formulaRef>
                      </c:ext>
                    </c:extLst>
                    <c:strCache>
                      <c:ptCount val="1"/>
                      <c:pt idx="0">
                        <c:v>Prescribing Physicians*</c:v>
                      </c:pt>
                    </c:strCache>
                  </c:strRef>
                </c:tx>
                <c:spPr>
                  <a:solidFill>
                    <a:schemeClr val="accent5">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Tables!$T$5:$T$5</c15:sqref>
                        </c15:formulaRef>
                      </c:ext>
                    </c:extLst>
                    <c:numCache>
                      <c:formatCode>#,##0</c:formatCode>
                      <c:ptCount val="1"/>
                      <c:pt idx="0">
                        <c:v>173</c:v>
                      </c:pt>
                    </c:numCache>
                  </c:numRef>
                </c:val>
              </c15:ser>
            </c15:filteredBarSeries>
            <c15:filteredBarSeries>
              <c15:ser>
                <c:idx val="11"/>
                <c:order val="11"/>
                <c:tx>
                  <c:strRef>
                    <c:extLst xmlns:c15="http://schemas.microsoft.com/office/drawing/2012/chart">
                      <c:ext xmlns:c15="http://schemas.microsoft.com/office/drawing/2012/chart" uri="{02D57815-91ED-43cb-92C2-25804820EDAC}">
                        <c15:formulaRef>
                          <c15:sqref>Tables!$U$4</c15:sqref>
                        </c15:formulaRef>
                      </c:ext>
                    </c:extLst>
                    <c:strCache>
                      <c:ptCount val="1"/>
                      <c:pt idx="0">
                        <c:v>Percentage of All Physicians</c:v>
                      </c:pt>
                    </c:strCache>
                  </c:strRef>
                </c:tx>
                <c:spPr>
                  <a:solidFill>
                    <a:schemeClr val="accent6">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Tables!$U$5:$U$5</c15:sqref>
                        </c15:formulaRef>
                      </c:ext>
                    </c:extLst>
                    <c:numCache>
                      <c:formatCode>0.0%</c:formatCode>
                      <c:ptCount val="1"/>
                      <c:pt idx="0">
                        <c:v>1.2779316712834719E-3</c:v>
                      </c:pt>
                    </c:numCache>
                  </c:numRef>
                </c:val>
              </c15:ser>
            </c15:filteredBarSeries>
          </c:ext>
        </c:extLst>
      </c:barChart>
      <c:lineChart>
        <c:grouping val="stacked"/>
        <c:varyColors val="0"/>
        <c:ser>
          <c:idx val="9"/>
          <c:order val="9"/>
          <c:tx>
            <c:strRef>
              <c:f>Tables!$S$4</c:f>
              <c:strCache>
                <c:ptCount val="1"/>
                <c:pt idx="0">
                  <c:v>Assisted Suicide as  % of All Deaths</c:v>
                </c:pt>
              </c:strCache>
            </c:strRef>
          </c:tx>
          <c:spPr>
            <a:ln w="28575" cap="rnd">
              <a:solidFill>
                <a:srgbClr val="00B0F0"/>
              </a:solidFill>
              <a:prstDash val="dash"/>
              <a:round/>
            </a:ln>
            <a:effectLst/>
          </c:spPr>
          <c:marker>
            <c:symbol val="circle"/>
            <c:size val="5"/>
            <c:spPr>
              <a:solidFill>
                <a:srgbClr val="00B0F0"/>
              </a:solidFill>
              <a:ln w="9525">
                <a:solidFill>
                  <a:schemeClr val="accent4">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Tables!$B$5:$B$5</c:f>
              <c:numCache>
                <c:formatCode>General</c:formatCode>
                <c:ptCount val="1"/>
                <c:pt idx="0">
                  <c:v>2016</c:v>
                </c:pt>
              </c:numCache>
            </c:numRef>
          </c:cat>
          <c:val>
            <c:numRef>
              <c:f>Tables!$S$5:$S$5</c:f>
              <c:numCache>
                <c:formatCode>0.00%</c:formatCode>
                <c:ptCount val="1"/>
                <c:pt idx="0">
                  <c:v>6.0568029902054404E-4</c:v>
                </c:pt>
              </c:numCache>
            </c:numRef>
          </c:val>
          <c:smooth val="0"/>
        </c:ser>
        <c:dLbls>
          <c:showLegendKey val="0"/>
          <c:showVal val="0"/>
          <c:showCatName val="0"/>
          <c:showSerName val="0"/>
          <c:showPercent val="0"/>
          <c:showBubbleSize val="0"/>
        </c:dLbls>
        <c:marker val="1"/>
        <c:smooth val="0"/>
        <c:axId val="35174080"/>
        <c:axId val="35170552"/>
      </c:lineChart>
      <c:catAx>
        <c:axId val="3517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70160"/>
        <c:crosses val="autoZero"/>
        <c:auto val="1"/>
        <c:lblAlgn val="ctr"/>
        <c:lblOffset val="100"/>
        <c:noMultiLvlLbl val="0"/>
      </c:catAx>
      <c:valAx>
        <c:axId val="351701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73296"/>
        <c:crosses val="autoZero"/>
        <c:crossBetween val="between"/>
      </c:valAx>
      <c:valAx>
        <c:axId val="35170552"/>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74080"/>
        <c:crosses val="max"/>
        <c:crossBetween val="between"/>
      </c:valAx>
      <c:catAx>
        <c:axId val="35174080"/>
        <c:scaling>
          <c:orientation val="minMax"/>
        </c:scaling>
        <c:delete val="1"/>
        <c:axPos val="b"/>
        <c:numFmt formatCode="General" sourceLinked="1"/>
        <c:majorTickMark val="out"/>
        <c:minorTickMark val="none"/>
        <c:tickLblPos val="nextTo"/>
        <c:crossAx val="3517055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Assisted Suicide and Mortality from All</a:t>
            </a:r>
            <a:r>
              <a:rPr lang="en-US" baseline="0"/>
              <a:t> Causes in California</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strRef>
              <c:f>Tables!$E$4</c:f>
              <c:strCache>
                <c:ptCount val="1"/>
                <c:pt idx="0">
                  <c:v>Mortality per 100,000 Population</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Tables!$B$5:$B$5</c:f>
              <c:numCache>
                <c:formatCode>General</c:formatCode>
                <c:ptCount val="1"/>
                <c:pt idx="0">
                  <c:v>2016</c:v>
                </c:pt>
              </c:numCache>
            </c:numRef>
          </c:cat>
          <c:val>
            <c:numRef>
              <c:f>Tables!$E$5:$E$5</c:f>
              <c:numCache>
                <c:formatCode>#,##0.0</c:formatCode>
                <c:ptCount val="1"/>
                <c:pt idx="0">
                  <c:v>466.91699522066449</c:v>
                </c:pt>
              </c:numCache>
            </c:numRef>
          </c:val>
        </c:ser>
        <c:ser>
          <c:idx val="8"/>
          <c:order val="8"/>
          <c:tx>
            <c:strRef>
              <c:f>Tables!$R$4</c:f>
              <c:strCache>
                <c:ptCount val="1"/>
                <c:pt idx="0">
                  <c:v>Assisted Suicide per 100,000 Population</c:v>
                </c:pt>
              </c:strCache>
            </c:strRef>
          </c:tx>
          <c:spPr>
            <a:solidFill>
              <a:srgbClr val="002060"/>
            </a:solidFill>
            <a:ln>
              <a:solidFill>
                <a:schemeClr val="accent5">
                  <a:lumMod val="50000"/>
                </a:schemeClr>
              </a:solidFill>
            </a:ln>
            <a:effectLst/>
          </c:spPr>
          <c:invertIfNegative val="0"/>
          <c:dLbls>
            <c:dLbl>
              <c:idx val="0"/>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Tables!$R$5:$R$5</c:f>
              <c:numCache>
                <c:formatCode>#,##0.0</c:formatCode>
                <c:ptCount val="1"/>
                <c:pt idx="0">
                  <c:v>0.28280242528302596</c:v>
                </c:pt>
              </c:numCache>
            </c:numRef>
          </c:val>
        </c:ser>
        <c:dLbls>
          <c:showLegendKey val="0"/>
          <c:showVal val="0"/>
          <c:showCatName val="0"/>
          <c:showSerName val="0"/>
          <c:showPercent val="0"/>
          <c:showBubbleSize val="0"/>
        </c:dLbls>
        <c:gapWidth val="150"/>
        <c:axId val="35176432"/>
        <c:axId val="35175256"/>
        <c:extLst>
          <c:ext xmlns:c15="http://schemas.microsoft.com/office/drawing/2012/chart" uri="{02D57815-91ED-43cb-92C2-25804820EDAC}">
            <c15:filteredBarSeries>
              <c15:ser>
                <c:idx val="0"/>
                <c:order val="0"/>
                <c:tx>
                  <c:strRef>
                    <c:extLst>
                      <c:ext uri="{02D57815-91ED-43cb-92C2-25804820EDAC}">
                        <c15:formulaRef>
                          <c15:sqref>Tables!$B$4</c15:sqref>
                        </c15:formulaRef>
                      </c:ext>
                    </c:extLst>
                    <c:strCache>
                      <c:ptCount val="1"/>
                      <c:pt idx="0">
                        <c:v>Year</c:v>
                      </c:pt>
                    </c:strCache>
                  </c:strRef>
                </c:tx>
                <c:spPr>
                  <a:solidFill>
                    <a:schemeClr val="accent1"/>
                  </a:solidFill>
                  <a:ln>
                    <a:noFill/>
                  </a:ln>
                  <a:effectLst/>
                </c:spPr>
                <c:invertIfNegative val="0"/>
                <c:cat>
                  <c:numRef>
                    <c:extLst>
                      <c:ext uri="{02D57815-91ED-43cb-92C2-25804820EDAC}">
                        <c15:formulaRef>
                          <c15:sqref>Tables!$B$5:$B$5</c15:sqref>
                        </c15:formulaRef>
                      </c:ext>
                    </c:extLst>
                    <c:numCache>
                      <c:formatCode>General</c:formatCode>
                      <c:ptCount val="1"/>
                      <c:pt idx="0">
                        <c:v>2016</c:v>
                      </c:pt>
                    </c:numCache>
                  </c:numRef>
                </c:cat>
                <c:val>
                  <c:numRef>
                    <c:extLst>
                      <c:ext uri="{02D57815-91ED-43cb-92C2-25804820EDAC}">
                        <c15:formulaRef>
                          <c15:sqref>Tables!$B$5:$B$5</c15:sqref>
                        </c15:formulaRef>
                      </c:ext>
                    </c:extLst>
                    <c:numCache>
                      <c:formatCode>General</c:formatCode>
                      <c:ptCount val="1"/>
                      <c:pt idx="0">
                        <c:v>2016</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Tables!$C$4</c15:sqref>
                        </c15:formulaRef>
                      </c:ext>
                    </c:extLst>
                    <c:strCache>
                      <c:ptCount val="1"/>
                      <c:pt idx="0">
                        <c:v>Population①</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Tables!$C$5:$C$5</c15:sqref>
                        </c15:formulaRef>
                      </c:ext>
                    </c:extLst>
                    <c:numCache>
                      <c:formatCode>#,##0</c:formatCode>
                      <c:ptCount val="1"/>
                      <c:pt idx="0">
                        <c:v>39250017</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Deaths②</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Tables!$D$5:$D$5</c15:sqref>
                        </c15:formulaRef>
                      </c:ext>
                    </c:extLst>
                    <c:numCache>
                      <c:formatCode>#,##0</c:formatCode>
                      <c:ptCount val="1"/>
                      <c:pt idx="0">
                        <c:v>183265</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Tables!$G$4</c15:sqref>
                        </c15:formulaRef>
                      </c:ext>
                    </c:extLst>
                    <c:strCache>
                      <c:ptCount val="1"/>
                      <c:pt idx="0">
                        <c:v>Deaths Current Presc.*</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Tables!$G$5:$G$5</c15:sqref>
                        </c15:formulaRef>
                      </c:ext>
                    </c:extLst>
                    <c:numCache>
                      <c:formatCode>#,##0</c:formatCode>
                      <c:ptCount val="1"/>
                      <c:pt idx="0">
                        <c:v>111</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Tables!$O$4</c15:sqref>
                        </c15:formulaRef>
                      </c:ext>
                    </c:extLst>
                    <c:strCache>
                      <c:ptCount val="1"/>
                      <c:pt idx="0">
                        <c:v>Prescriptions*</c:v>
                      </c:pt>
                    </c:strCache>
                  </c:strRef>
                </c:tx>
                <c:spPr>
                  <a:solidFill>
                    <a:schemeClr val="accent6"/>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Tables!$O$5:$O$5</c15:sqref>
                        </c15:formulaRef>
                      </c:ext>
                    </c:extLst>
                    <c:numCache>
                      <c:formatCode>#,##0</c:formatCode>
                      <c:ptCount val="1"/>
                      <c:pt idx="0">
                        <c:v>191</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Tables!$P$4</c15:sqref>
                        </c15:formulaRef>
                      </c:ext>
                    </c:extLst>
                    <c:strCache>
                      <c:ptCount val="1"/>
                      <c:pt idx="0">
                        <c:v>Deaths as Percentage of Prescriptions</c:v>
                      </c:pt>
                    </c:strCache>
                  </c:strRef>
                </c:tx>
                <c:spPr>
                  <a:solidFill>
                    <a:srgbClr val="7030A0"/>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Tables!$P$5:$P$5</c15:sqref>
                        </c15:formulaRef>
                      </c:ext>
                    </c:extLst>
                    <c:numCache>
                      <c:formatCode>0%</c:formatCode>
                      <c:ptCount val="1"/>
                      <c:pt idx="0">
                        <c:v>0.58115183246073299</c:v>
                      </c:pt>
                    </c:numCache>
                  </c:numRef>
                </c:val>
              </c15:ser>
            </c15:filteredBarSeries>
            <c15:filteredBarSeries>
              <c15:ser>
                <c:idx val="7"/>
                <c:order val="7"/>
                <c:tx>
                  <c:strRef>
                    <c:extLst xmlns:c15="http://schemas.microsoft.com/office/drawing/2012/chart">
                      <c:ext xmlns:c15="http://schemas.microsoft.com/office/drawing/2012/chart" uri="{02D57815-91ED-43cb-92C2-25804820EDAC}">
                        <c15:formulaRef>
                          <c15:sqref>Tables!$Q$4</c15:sqref>
                        </c15:formulaRef>
                      </c:ext>
                    </c:extLst>
                    <c:strCache>
                      <c:ptCount val="1"/>
                      <c:pt idx="0">
                        <c:v>Prescriptions per 100,000 Population</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Tables!$Q$5:$Q$5</c15:sqref>
                        </c15:formulaRef>
                      </c:ext>
                    </c:extLst>
                    <c:numCache>
                      <c:formatCode>0.0</c:formatCode>
                      <c:ptCount val="1"/>
                      <c:pt idx="0">
                        <c:v>0.48662399305457626</c:v>
                      </c:pt>
                    </c:numCache>
                  </c:numRef>
                </c:val>
              </c15:ser>
            </c15:filteredBarSeries>
            <c15:filteredBarSeries>
              <c15:ser>
                <c:idx val="9"/>
                <c:order val="9"/>
                <c:tx>
                  <c:strRef>
                    <c:extLst xmlns:c15="http://schemas.microsoft.com/office/drawing/2012/chart">
                      <c:ext xmlns:c15="http://schemas.microsoft.com/office/drawing/2012/chart" uri="{02D57815-91ED-43cb-92C2-25804820EDAC}">
                        <c15:formulaRef>
                          <c15:sqref>Tables!$S$4</c15:sqref>
                        </c15:formulaRef>
                      </c:ext>
                    </c:extLst>
                    <c:strCache>
                      <c:ptCount val="1"/>
                      <c:pt idx="0">
                        <c:v>Assisted Suicide as  % of All Deaths</c:v>
                      </c:pt>
                    </c:strCache>
                  </c:strRef>
                </c:tx>
                <c:spPr>
                  <a:solidFill>
                    <a:schemeClr val="accent4">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Tables!$S$5:$S$5</c15:sqref>
                        </c15:formulaRef>
                      </c:ext>
                    </c:extLst>
                    <c:numCache>
                      <c:formatCode>0.00%</c:formatCode>
                      <c:ptCount val="1"/>
                      <c:pt idx="0">
                        <c:v>6.0568029902054404E-4</c:v>
                      </c:pt>
                    </c:numCache>
                  </c:numRef>
                </c:val>
              </c15:ser>
            </c15:filteredBarSeries>
            <c15:filteredBarSeries>
              <c15:ser>
                <c:idx val="10"/>
                <c:order val="10"/>
                <c:tx>
                  <c:strRef>
                    <c:extLst xmlns:c15="http://schemas.microsoft.com/office/drawing/2012/chart">
                      <c:ext xmlns:c15="http://schemas.microsoft.com/office/drawing/2012/chart" uri="{02D57815-91ED-43cb-92C2-25804820EDAC}">
                        <c15:formulaRef>
                          <c15:sqref>Tables!$T$4</c15:sqref>
                        </c15:formulaRef>
                      </c:ext>
                    </c:extLst>
                    <c:strCache>
                      <c:ptCount val="1"/>
                      <c:pt idx="0">
                        <c:v>Prescribing Physicians*</c:v>
                      </c:pt>
                    </c:strCache>
                  </c:strRef>
                </c:tx>
                <c:spPr>
                  <a:solidFill>
                    <a:schemeClr val="accent5">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Tables!$T$5:$T$5</c15:sqref>
                        </c15:formulaRef>
                      </c:ext>
                    </c:extLst>
                    <c:numCache>
                      <c:formatCode>#,##0</c:formatCode>
                      <c:ptCount val="1"/>
                      <c:pt idx="0">
                        <c:v>173</c:v>
                      </c:pt>
                    </c:numCache>
                  </c:numRef>
                </c:val>
              </c15:ser>
            </c15:filteredBarSeries>
            <c15:filteredBarSeries>
              <c15:ser>
                <c:idx val="11"/>
                <c:order val="11"/>
                <c:tx>
                  <c:strRef>
                    <c:extLst xmlns:c15="http://schemas.microsoft.com/office/drawing/2012/chart">
                      <c:ext xmlns:c15="http://schemas.microsoft.com/office/drawing/2012/chart" uri="{02D57815-91ED-43cb-92C2-25804820EDAC}">
                        <c15:formulaRef>
                          <c15:sqref>Tables!$U$4</c15:sqref>
                        </c15:formulaRef>
                      </c:ext>
                    </c:extLst>
                    <c:strCache>
                      <c:ptCount val="1"/>
                      <c:pt idx="0">
                        <c:v>Percentage of All Physicians</c:v>
                      </c:pt>
                    </c:strCache>
                  </c:strRef>
                </c:tx>
                <c:spPr>
                  <a:solidFill>
                    <a:schemeClr val="accent6">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Tables!$U$5:$U$5</c15:sqref>
                        </c15:formulaRef>
                      </c:ext>
                    </c:extLst>
                    <c:numCache>
                      <c:formatCode>0.0%</c:formatCode>
                      <c:ptCount val="1"/>
                      <c:pt idx="0">
                        <c:v>1.2779316712834719E-3</c:v>
                      </c:pt>
                    </c:numCache>
                  </c:numRef>
                </c:val>
              </c15:ser>
            </c15:filteredBarSeries>
          </c:ext>
        </c:extLst>
      </c:barChart>
      <c:catAx>
        <c:axId val="3517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75256"/>
        <c:crosses val="autoZero"/>
        <c:auto val="1"/>
        <c:lblAlgn val="ctr"/>
        <c:lblOffset val="100"/>
        <c:noMultiLvlLbl val="0"/>
      </c:catAx>
      <c:valAx>
        <c:axId val="351752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76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Prescribing Physicians &amp;</a:t>
            </a:r>
          </a:p>
          <a:p>
            <a:pPr>
              <a:defRPr/>
            </a:pPr>
            <a:r>
              <a:rPr lang="en-US"/>
              <a:t>Prescribers</a:t>
            </a:r>
            <a:r>
              <a:rPr lang="en-US" baseline="0"/>
              <a:t> as Percentage of All Physicians in  California</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0"/>
          <c:tx>
            <c:strRef>
              <c:f>Tables!$T$4</c:f>
              <c:strCache>
                <c:ptCount val="1"/>
                <c:pt idx="0">
                  <c:v>Prescribing Physicians*</c:v>
                </c:pt>
              </c:strCache>
            </c:strRef>
          </c:tx>
          <c:spPr>
            <a:solidFill>
              <a:schemeClr val="accent5">
                <a:lumMod val="50000"/>
              </a:schemeClr>
            </a:solidFill>
            <a:ln>
              <a:solidFill>
                <a:schemeClr val="accent5"/>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Tables!$B$5</c:f>
              <c:numCache>
                <c:formatCode>General</c:formatCode>
                <c:ptCount val="1"/>
                <c:pt idx="0">
                  <c:v>2016</c:v>
                </c:pt>
              </c:numCache>
            </c:numRef>
          </c:cat>
          <c:val>
            <c:numRef>
              <c:f>Tables!$T$5</c:f>
              <c:numCache>
                <c:formatCode>#,##0</c:formatCode>
                <c:ptCount val="1"/>
                <c:pt idx="0">
                  <c:v>173</c:v>
                </c:pt>
              </c:numCache>
            </c:numRef>
          </c:val>
        </c:ser>
        <c:dLbls>
          <c:showLegendKey val="0"/>
          <c:showVal val="0"/>
          <c:showCatName val="0"/>
          <c:showSerName val="0"/>
          <c:showPercent val="0"/>
          <c:showBubbleSize val="0"/>
        </c:dLbls>
        <c:gapWidth val="150"/>
        <c:axId val="35170944"/>
        <c:axId val="35175648"/>
        <c:extLst/>
      </c:barChart>
      <c:lineChart>
        <c:grouping val="stacked"/>
        <c:varyColors val="0"/>
        <c:ser>
          <c:idx val="1"/>
          <c:order val="1"/>
          <c:tx>
            <c:strRef>
              <c:f>Tables!$U$4</c:f>
              <c:strCache>
                <c:ptCount val="1"/>
                <c:pt idx="0">
                  <c:v>Percentage of All Physicians</c:v>
                </c:pt>
              </c:strCache>
            </c:strRef>
          </c:tx>
          <c:spPr>
            <a:ln w="28575" cap="rnd">
              <a:solidFill>
                <a:schemeClr val="accent5"/>
              </a:solidFill>
              <a:round/>
            </a:ln>
            <a:effectLst/>
          </c:spPr>
          <c:marker>
            <c:symbol val="circle"/>
            <c:size val="5"/>
            <c:spPr>
              <a:solidFill>
                <a:srgbClr val="0070C0"/>
              </a:solidFill>
              <a:ln w="9525">
                <a:solidFill>
                  <a:schemeClr val="accent2"/>
                </a:solidFill>
              </a:ln>
              <a:effectLst/>
            </c:spPr>
          </c:marker>
          <c:dLbls>
            <c:dLbl>
              <c:idx val="0"/>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Tables!$B$5</c:f>
              <c:numCache>
                <c:formatCode>General</c:formatCode>
                <c:ptCount val="1"/>
                <c:pt idx="0">
                  <c:v>2016</c:v>
                </c:pt>
              </c:numCache>
            </c:numRef>
          </c:cat>
          <c:val>
            <c:numRef>
              <c:f>Tables!$U$5</c:f>
              <c:numCache>
                <c:formatCode>0.0%</c:formatCode>
                <c:ptCount val="1"/>
                <c:pt idx="0">
                  <c:v>1.2779316712834719E-3</c:v>
                </c:pt>
              </c:numCache>
            </c:numRef>
          </c:val>
          <c:smooth val="0"/>
        </c:ser>
        <c:dLbls>
          <c:showLegendKey val="0"/>
          <c:showVal val="0"/>
          <c:showCatName val="0"/>
          <c:showSerName val="0"/>
          <c:showPercent val="0"/>
          <c:showBubbleSize val="0"/>
        </c:dLbls>
        <c:marker val="1"/>
        <c:smooth val="0"/>
        <c:axId val="35176824"/>
        <c:axId val="35176040"/>
      </c:lineChart>
      <c:catAx>
        <c:axId val="3517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75648"/>
        <c:crosses val="autoZero"/>
        <c:auto val="1"/>
        <c:lblAlgn val="ctr"/>
        <c:lblOffset val="100"/>
        <c:noMultiLvlLbl val="0"/>
      </c:catAx>
      <c:valAx>
        <c:axId val="35175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Prescribing Physicians</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70944"/>
        <c:crosses val="autoZero"/>
        <c:crossBetween val="between"/>
      </c:valAx>
      <c:valAx>
        <c:axId val="3517604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All</a:t>
                </a:r>
                <a:r>
                  <a:rPr lang="en-US" baseline="0"/>
                  <a:t> Physicians</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76824"/>
        <c:crosses val="max"/>
        <c:crossBetween val="between"/>
      </c:valAx>
      <c:catAx>
        <c:axId val="35176824"/>
        <c:scaling>
          <c:orientation val="minMax"/>
        </c:scaling>
        <c:delete val="1"/>
        <c:axPos val="b"/>
        <c:numFmt formatCode="General" sourceLinked="1"/>
        <c:majorTickMark val="out"/>
        <c:minorTickMark val="none"/>
        <c:tickLblPos val="nextTo"/>
        <c:crossAx val="3517604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Frequency of </a:t>
            </a:r>
            <a:r>
              <a:rPr lang="en-US" baseline="0"/>
              <a:t>Assisted Suicide Prescriptions &amp; Deaths in California</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Tables!$X$2:$X$4</c:f>
              <c:strCache>
                <c:ptCount val="3"/>
                <c:pt idx="0">
                  <c:v>Frequency</c:v>
                </c:pt>
                <c:pt idx="1">
                  <c:v> Prescriptions</c:v>
                </c:pt>
                <c:pt idx="2">
                  <c:v>Weekly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Tables!$B$5:$B$5</c:f>
              <c:numCache>
                <c:formatCode>General</c:formatCode>
                <c:ptCount val="1"/>
                <c:pt idx="0">
                  <c:v>2016</c:v>
                </c:pt>
              </c:numCache>
            </c:numRef>
          </c:cat>
          <c:val>
            <c:numRef>
              <c:f>Tables!$X$5:$X$5</c:f>
              <c:numCache>
                <c:formatCode>0.0</c:formatCode>
                <c:ptCount val="1"/>
                <c:pt idx="0">
                  <c:v>6.5219512195121956</c:v>
                </c:pt>
              </c:numCache>
            </c:numRef>
          </c:val>
        </c:ser>
        <c:ser>
          <c:idx val="3"/>
          <c:order val="3"/>
          <c:tx>
            <c:strRef>
              <c:f>Tables!$Z$2:$Z$4</c:f>
              <c:strCache>
                <c:ptCount val="3"/>
                <c:pt idx="0">
                  <c:v>Frequency</c:v>
                </c:pt>
                <c:pt idx="1">
                  <c:v> Deaths</c:v>
                </c:pt>
                <c:pt idx="2">
                  <c:v>Weekly</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Tables!$B$5:$B$5</c:f>
              <c:numCache>
                <c:formatCode>General</c:formatCode>
                <c:ptCount val="1"/>
                <c:pt idx="0">
                  <c:v>2016</c:v>
                </c:pt>
              </c:numCache>
            </c:numRef>
          </c:cat>
          <c:val>
            <c:numRef>
              <c:f>Tables!$Z$5:$Z$5</c:f>
              <c:numCache>
                <c:formatCode>0.0</c:formatCode>
                <c:ptCount val="1"/>
                <c:pt idx="0">
                  <c:v>3.7902439024390246</c:v>
                </c:pt>
              </c:numCache>
            </c:numRef>
          </c:val>
        </c:ser>
        <c:dLbls>
          <c:showLegendKey val="0"/>
          <c:showVal val="0"/>
          <c:showCatName val="0"/>
          <c:showSerName val="0"/>
          <c:showPercent val="0"/>
          <c:showBubbleSize val="0"/>
        </c:dLbls>
        <c:gapWidth val="219"/>
        <c:overlap val="-27"/>
        <c:axId val="174590552"/>
        <c:axId val="174586632"/>
        <c:extLst>
          <c:ext xmlns:c15="http://schemas.microsoft.com/office/drawing/2012/chart" uri="{02D57815-91ED-43cb-92C2-25804820EDAC}">
            <c15:filteredBarSeries>
              <c15:ser>
                <c:idx val="0"/>
                <c:order val="0"/>
                <c:tx>
                  <c:strRef>
                    <c:extLst>
                      <c:ext uri="{02D57815-91ED-43cb-92C2-25804820EDAC}">
                        <c15:formulaRef>
                          <c15:sqref>Tables!$W$2:$W$4</c15:sqref>
                        </c15:formulaRef>
                      </c:ext>
                    </c:extLst>
                    <c:strCache>
                      <c:ptCount val="3"/>
                      <c:pt idx="0">
                        <c:v>Frequency</c:v>
                      </c:pt>
                      <c:pt idx="1">
                        <c:v> Prescriptions</c:v>
                      </c:pt>
                      <c:pt idx="2">
                        <c:v>Daily</c:v>
                      </c:pt>
                    </c:strCache>
                  </c:strRef>
                </c:tx>
                <c:spPr>
                  <a:solidFill>
                    <a:schemeClr val="accent1"/>
                  </a:solidFill>
                  <a:ln>
                    <a:noFill/>
                  </a:ln>
                  <a:effectLst/>
                </c:spPr>
                <c:invertIfNegative val="0"/>
                <c:cat>
                  <c:numRef>
                    <c:extLst>
                      <c:ext uri="{02D57815-91ED-43cb-92C2-25804820EDAC}">
                        <c15:formulaRef>
                          <c15:sqref>Tables!$B$5:$B$5</c15:sqref>
                        </c15:formulaRef>
                      </c:ext>
                    </c:extLst>
                    <c:numCache>
                      <c:formatCode>General</c:formatCode>
                      <c:ptCount val="1"/>
                      <c:pt idx="0">
                        <c:v>2016</c:v>
                      </c:pt>
                    </c:numCache>
                  </c:numRef>
                </c:cat>
                <c:val>
                  <c:numRef>
                    <c:extLst>
                      <c:ext uri="{02D57815-91ED-43cb-92C2-25804820EDAC}">
                        <c15:formulaRef>
                          <c15:sqref>Tables!$W$5:$W$5</c15:sqref>
                        </c15:formulaRef>
                      </c:ext>
                    </c:extLst>
                    <c:numCache>
                      <c:formatCode>0.0</c:formatCode>
                      <c:ptCount val="1"/>
                      <c:pt idx="0">
                        <c:v>0.93170731707317078</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Tables!$Y$2:$Y$4</c15:sqref>
                        </c15:formulaRef>
                      </c:ext>
                    </c:extLst>
                    <c:strCache>
                      <c:ptCount val="3"/>
                      <c:pt idx="0">
                        <c:v>Frequency</c:v>
                      </c:pt>
                      <c:pt idx="1">
                        <c:v> Deaths</c:v>
                      </c:pt>
                      <c:pt idx="2">
                        <c:v>Daily</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Tables!$B$5:$B$5</c15:sqref>
                        </c15:formulaRef>
                      </c:ext>
                    </c:extLst>
                    <c:numCache>
                      <c:formatCode>General</c:formatCode>
                      <c:ptCount val="1"/>
                      <c:pt idx="0">
                        <c:v>2016</c:v>
                      </c:pt>
                    </c:numCache>
                  </c:numRef>
                </c:cat>
                <c:val>
                  <c:numRef>
                    <c:extLst xmlns:c15="http://schemas.microsoft.com/office/drawing/2012/chart">
                      <c:ext xmlns:c15="http://schemas.microsoft.com/office/drawing/2012/chart" uri="{02D57815-91ED-43cb-92C2-25804820EDAC}">
                        <c15:formulaRef>
                          <c15:sqref>Tables!$Y$5:$Y$5</c15:sqref>
                        </c15:formulaRef>
                      </c:ext>
                    </c:extLst>
                    <c:numCache>
                      <c:formatCode>0.00</c:formatCode>
                      <c:ptCount val="1"/>
                      <c:pt idx="0">
                        <c:v>0.54146341463414638</c:v>
                      </c:pt>
                    </c:numCache>
                  </c:numRef>
                </c:val>
              </c15:ser>
            </c15:filteredBarSeries>
          </c:ext>
        </c:extLst>
      </c:barChart>
      <c:catAx>
        <c:axId val="174590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586632"/>
        <c:crosses val="autoZero"/>
        <c:auto val="1"/>
        <c:lblAlgn val="ctr"/>
        <c:lblOffset val="100"/>
        <c:noMultiLvlLbl val="0"/>
      </c:catAx>
      <c:valAx>
        <c:axId val="1745866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590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Time Available to Review Each Case in</a:t>
            </a:r>
            <a:r>
              <a:rPr lang="en-US" baseline="0"/>
              <a:t> California</a:t>
            </a:r>
            <a:endParaRPr lang="en-US"/>
          </a:p>
          <a:p>
            <a:pPr>
              <a:defRPr/>
            </a:pPr>
            <a:r>
              <a:rPr lang="en-US"/>
              <a:t>(For one person or one committee)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Tables!$AA$4</c:f>
              <c:strCache>
                <c:ptCount val="1"/>
                <c:pt idx="0">
                  <c:v>Hours per Case</c:v>
                </c:pt>
              </c:strCache>
            </c:strRef>
          </c:tx>
          <c:spPr>
            <a:solidFill>
              <a:schemeClr val="accent4">
                <a:lumMod val="50000"/>
              </a:schemeClr>
            </a:solidFill>
            <a:ln>
              <a:noFill/>
            </a:ln>
            <a:effectLst/>
          </c:spPr>
          <c:invertIfNegative val="0"/>
          <c:cat>
            <c:numRef>
              <c:f>Tables!$B$5:$B$5</c:f>
              <c:numCache>
                <c:formatCode>General</c:formatCode>
                <c:ptCount val="1"/>
                <c:pt idx="0">
                  <c:v>2016</c:v>
                </c:pt>
              </c:numCache>
            </c:numRef>
          </c:cat>
          <c:val>
            <c:numRef>
              <c:f>Tables!$AA$5:$AA$5</c:f>
              <c:numCache>
                <c:formatCode>0.00</c:formatCode>
                <c:ptCount val="1"/>
                <c:pt idx="0">
                  <c:v>10.553410553410552</c:v>
                </c:pt>
              </c:numCache>
            </c:numRef>
          </c:val>
        </c:ser>
        <c:ser>
          <c:idx val="1"/>
          <c:order val="1"/>
          <c:tx>
            <c:strRef>
              <c:f>Tables!$AB$4</c:f>
              <c:strCache>
                <c:ptCount val="1"/>
                <c:pt idx="0">
                  <c:v>Minutes per Case ⑤</c:v>
                </c:pt>
              </c:strCache>
            </c:strRef>
          </c:tx>
          <c:spPr>
            <a:solidFill>
              <a:schemeClr val="accent2"/>
            </a:solidFill>
            <a:ln>
              <a:noFill/>
            </a:ln>
            <a:effectLst/>
          </c:spPr>
          <c:invertIfNegative val="0"/>
          <c:cat>
            <c:numRef>
              <c:f>Tables!$B$5:$B$5</c:f>
              <c:numCache>
                <c:formatCode>General</c:formatCode>
                <c:ptCount val="1"/>
                <c:pt idx="0">
                  <c:v>2016</c:v>
                </c:pt>
              </c:numCache>
            </c:numRef>
          </c:cat>
          <c:val>
            <c:numRef>
              <c:f>Tables!$AB$5:$AB$5</c:f>
              <c:numCache>
                <c:formatCode>General</c:formatCode>
                <c:ptCount val="1"/>
              </c:numCache>
            </c:numRef>
          </c:val>
        </c:ser>
        <c:dLbls>
          <c:showLegendKey val="0"/>
          <c:showVal val="0"/>
          <c:showCatName val="0"/>
          <c:showSerName val="0"/>
          <c:showPercent val="0"/>
          <c:showBubbleSize val="0"/>
        </c:dLbls>
        <c:gapWidth val="219"/>
        <c:overlap val="-27"/>
        <c:axId val="174583496"/>
        <c:axId val="174584672"/>
      </c:barChart>
      <c:catAx>
        <c:axId val="174583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584672"/>
        <c:crosses val="autoZero"/>
        <c:auto val="1"/>
        <c:lblAlgn val="ctr"/>
        <c:lblOffset val="100"/>
        <c:noMultiLvlLbl val="0"/>
      </c:catAx>
      <c:valAx>
        <c:axId val="1745846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5834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nc/4.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552450</xdr:colOff>
      <xdr:row>0</xdr:row>
      <xdr:rowOff>778863</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66749" cy="778862"/>
        </a:xfrm>
        <a:prstGeom prst="rect">
          <a:avLst/>
        </a:prstGeom>
      </xdr:spPr>
    </xdr:pic>
    <xdr:clientData/>
  </xdr:twoCellAnchor>
  <xdr:twoCellAnchor>
    <xdr:from>
      <xdr:col>1</xdr:col>
      <xdr:colOff>438150</xdr:colOff>
      <xdr:row>0</xdr:row>
      <xdr:rowOff>133350</xdr:rowOff>
    </xdr:from>
    <xdr:to>
      <xdr:col>2</xdr:col>
      <xdr:colOff>523875</xdr:colOff>
      <xdr:row>0</xdr:row>
      <xdr:rowOff>676275</xdr:rowOff>
    </xdr:to>
    <xdr:sp macro="" textlink="">
      <xdr:nvSpPr>
        <xdr:cNvPr id="6" name="TextBox 5"/>
        <xdr:cNvSpPr txBox="1"/>
      </xdr:nvSpPr>
      <xdr:spPr>
        <a:xfrm>
          <a:off x="638175" y="133350"/>
          <a:ext cx="407670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5">
                  <a:lumMod val="50000"/>
                </a:schemeClr>
              </a:solidFill>
            </a:rPr>
            <a:t>Protection</a:t>
          </a:r>
          <a:r>
            <a:rPr lang="en-US" sz="1400" b="1" baseline="0">
              <a:solidFill>
                <a:schemeClr val="accent5">
                  <a:lumMod val="50000"/>
                </a:schemeClr>
              </a:solidFill>
            </a:rPr>
            <a:t> of Conscience Project</a:t>
          </a:r>
        </a:p>
        <a:p>
          <a:r>
            <a:rPr lang="en-US" sz="1400" b="1" i="1" baseline="0">
              <a:solidFill>
                <a:schemeClr val="accent5">
                  <a:lumMod val="50000"/>
                </a:schemeClr>
              </a:solidFill>
            </a:rPr>
            <a:t>www.consciencelaws.org</a:t>
          </a:r>
          <a:endParaRPr lang="en-US" sz="1400" b="1" i="1">
            <a:solidFill>
              <a:schemeClr val="accent5">
                <a:lumMod val="50000"/>
              </a:schemeClr>
            </a:solidFill>
          </a:endParaRPr>
        </a:p>
      </xdr:txBody>
    </xdr:sp>
    <xdr:clientData/>
  </xdr:twoCellAnchor>
  <xdr:twoCellAnchor editAs="oneCell">
    <xdr:from>
      <xdr:col>6</xdr:col>
      <xdr:colOff>28575</xdr:colOff>
      <xdr:row>1</xdr:row>
      <xdr:rowOff>219075</xdr:rowOff>
    </xdr:from>
    <xdr:to>
      <xdr:col>6</xdr:col>
      <xdr:colOff>866775</xdr:colOff>
      <xdr:row>1</xdr:row>
      <xdr:rowOff>514350</xdr:rowOff>
    </xdr:to>
    <xdr:pic>
      <xdr:nvPicPr>
        <xdr:cNvPr id="8" name="Picture 7" descr="Creative Commons License">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39000" y="116205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2</xdr:row>
      <xdr:rowOff>9523</xdr:rowOff>
    </xdr:from>
    <xdr:to>
      <xdr:col>14</xdr:col>
      <xdr:colOff>19050</xdr:colOff>
      <xdr:row>36</xdr:row>
      <xdr:rowOff>38098</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9525</xdr:colOff>
      <xdr:row>1</xdr:row>
      <xdr:rowOff>190500</xdr:rowOff>
    </xdr:from>
    <xdr:to>
      <xdr:col>27</xdr:col>
      <xdr:colOff>9525</xdr:colOff>
      <xdr:row>36</xdr:row>
      <xdr:rowOff>19050</xdr:rowOff>
    </xdr:to>
    <xdr:graphicFrame macro="">
      <xdr:nvGraphicFramePr>
        <xdr:cNvPr id="13" name="Chart 1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19050</xdr:colOff>
      <xdr:row>2</xdr:row>
      <xdr:rowOff>19049</xdr:rowOff>
    </xdr:from>
    <xdr:to>
      <xdr:col>40</xdr:col>
      <xdr:colOff>19050</xdr:colOff>
      <xdr:row>36</xdr:row>
      <xdr:rowOff>47624</xdr:rowOff>
    </xdr:to>
    <xdr:graphicFrame macro="">
      <xdr:nvGraphicFramePr>
        <xdr:cNvPr id="14" name="Chart 1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41</xdr:col>
      <xdr:colOff>0</xdr:colOff>
      <xdr:row>1</xdr:row>
      <xdr:rowOff>200024</xdr:rowOff>
    </xdr:from>
    <xdr:to>
      <xdr:col>53</xdr:col>
      <xdr:colOff>0</xdr:colOff>
      <xdr:row>36</xdr:row>
      <xdr:rowOff>28574</xdr:rowOff>
    </xdr:to>
    <xdr:graphicFrame macro="">
      <xdr:nvGraphicFramePr>
        <xdr:cNvPr id="15" name="Chart 1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28575</xdr:colOff>
      <xdr:row>42</xdr:row>
      <xdr:rowOff>9525</xdr:rowOff>
    </xdr:from>
    <xdr:to>
      <xdr:col>14</xdr:col>
      <xdr:colOff>28575</xdr:colOff>
      <xdr:row>80</xdr:row>
      <xdr:rowOff>38100</xdr:rowOff>
    </xdr:to>
    <xdr:graphicFrame macro="">
      <xdr:nvGraphicFramePr>
        <xdr:cNvPr id="16" name="Chart 1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9524</xdr:colOff>
      <xdr:row>84</xdr:row>
      <xdr:rowOff>19050</xdr:rowOff>
    </xdr:from>
    <xdr:to>
      <xdr:col>14</xdr:col>
      <xdr:colOff>9524</xdr:colOff>
      <xdr:row>122</xdr:row>
      <xdr:rowOff>38100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19049</xdr:colOff>
      <xdr:row>124</xdr:row>
      <xdr:rowOff>19048</xdr:rowOff>
    </xdr:from>
    <xdr:to>
      <xdr:col>14</xdr:col>
      <xdr:colOff>19049</xdr:colOff>
      <xdr:row>162</xdr:row>
      <xdr:rowOff>47623</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nc/4.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dph.ca.gov/Programs/CHSI/CDPH%20Document%20Library/CDPH%20End%20of%20Life%20Option%20Act%20Report.pdf" TargetMode="External"/><Relationship Id="rId2" Type="http://schemas.openxmlformats.org/officeDocument/2006/relationships/hyperlink" Target="https://www.census.gov/quickfacts/fact/table/CA,US/PST045216" TargetMode="External"/><Relationship Id="rId1" Type="http://schemas.openxmlformats.org/officeDocument/2006/relationships/hyperlink" Target="https://www.census.gov/quickfacts/fact/table/OR/PST045216"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hyperlink" Target="http://www.mbc.ca.gov/Publications/Annual_Reports/annual_report_2015-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L10" sqref="L10"/>
    </sheetView>
  </sheetViews>
  <sheetFormatPr defaultRowHeight="15" x14ac:dyDescent="0.25"/>
  <cols>
    <col min="1" max="1" width="1.7109375" style="4" customWidth="1"/>
    <col min="2" max="2" width="53" customWidth="1"/>
    <col min="3" max="3" width="7" customWidth="1"/>
    <col min="4" max="4" width="6.42578125" customWidth="1"/>
    <col min="5" max="5" width="2.7109375" style="4" customWidth="1"/>
    <col min="6" max="6" width="23.7109375" customWidth="1"/>
    <col min="7" max="7" width="16.5703125" style="38" customWidth="1"/>
    <col min="8" max="8" width="7" customWidth="1"/>
    <col min="9" max="9" width="5.5703125" customWidth="1"/>
    <col min="10" max="10" width="1.85546875" style="4" customWidth="1"/>
    <col min="11" max="11" width="33.140625" customWidth="1"/>
    <col min="12" max="12" width="6" customWidth="1"/>
    <col min="13" max="13" width="6.28515625" customWidth="1"/>
    <col min="14" max="14" width="9.140625" style="4"/>
  </cols>
  <sheetData>
    <row r="1" spans="1:14" ht="74.25" customHeight="1" thickBot="1" x14ac:dyDescent="0.3">
      <c r="A1" s="89"/>
      <c r="B1" s="101"/>
      <c r="C1" s="101"/>
      <c r="D1" s="101"/>
      <c r="E1" s="101"/>
      <c r="F1" s="101"/>
      <c r="G1" s="101"/>
      <c r="H1" s="101"/>
      <c r="I1" s="101"/>
      <c r="J1" s="101"/>
      <c r="K1" s="101"/>
      <c r="L1" s="101"/>
      <c r="M1" s="101"/>
      <c r="N1" s="89"/>
    </row>
    <row r="2" spans="1:14" ht="58.5" customHeight="1" thickTop="1" x14ac:dyDescent="0.25">
      <c r="A2" s="107" t="s">
        <v>77</v>
      </c>
      <c r="B2" s="107"/>
      <c r="C2" s="107"/>
      <c r="D2" s="107"/>
      <c r="E2" s="107"/>
      <c r="F2" s="107"/>
      <c r="G2" s="77"/>
      <c r="H2" s="108" t="s">
        <v>7</v>
      </c>
      <c r="I2" s="108"/>
      <c r="J2" s="108"/>
      <c r="K2" s="108"/>
      <c r="L2" s="108"/>
      <c r="M2" s="108"/>
      <c r="N2" s="88"/>
    </row>
    <row r="3" spans="1:14" s="38" customFormat="1" ht="15.75" customHeight="1" x14ac:dyDescent="0.25">
      <c r="A3" s="107"/>
      <c r="B3" s="107"/>
      <c r="C3" s="107"/>
      <c r="D3" s="107"/>
      <c r="E3" s="107"/>
      <c r="F3" s="107"/>
      <c r="G3" s="107" t="s">
        <v>23</v>
      </c>
      <c r="H3" s="107"/>
      <c r="I3" s="107"/>
      <c r="J3" s="74"/>
      <c r="K3" s="75"/>
      <c r="L3" s="75"/>
      <c r="M3" s="75"/>
      <c r="N3" s="25"/>
    </row>
    <row r="4" spans="1:14" ht="45" customHeight="1" x14ac:dyDescent="0.25">
      <c r="A4" s="107"/>
      <c r="B4" s="107"/>
      <c r="C4" s="107"/>
      <c r="D4" s="107"/>
      <c r="E4" s="107"/>
      <c r="F4" s="107"/>
      <c r="G4" s="102" t="s">
        <v>66</v>
      </c>
      <c r="H4" s="103"/>
      <c r="I4" s="103"/>
      <c r="J4" s="103"/>
      <c r="K4" s="103"/>
      <c r="L4" s="103"/>
      <c r="M4" s="103"/>
      <c r="N4" s="76"/>
    </row>
    <row r="5" spans="1:14" s="4" customFormat="1" ht="16.5" customHeight="1" x14ac:dyDescent="0.25">
      <c r="B5" s="79"/>
      <c r="C5" s="79"/>
      <c r="D5" s="79"/>
      <c r="E5" s="79"/>
      <c r="F5" s="79"/>
      <c r="G5" s="48"/>
      <c r="H5" s="48"/>
      <c r="I5" s="48"/>
      <c r="J5" s="48"/>
      <c r="K5" s="48"/>
      <c r="L5" s="48"/>
      <c r="M5" s="48"/>
    </row>
    <row r="6" spans="1:14" ht="20.25" thickBot="1" x14ac:dyDescent="0.35">
      <c r="B6" s="16" t="s">
        <v>64</v>
      </c>
      <c r="E6" s="25"/>
      <c r="J6" s="25"/>
    </row>
    <row r="7" spans="1:14" ht="18" thickTop="1" x14ac:dyDescent="0.3">
      <c r="B7" s="109" t="s">
        <v>65</v>
      </c>
      <c r="C7" s="110"/>
      <c r="D7" s="110"/>
      <c r="E7" s="110"/>
      <c r="F7" s="110"/>
      <c r="G7" s="110"/>
      <c r="H7" s="110"/>
      <c r="I7" s="110"/>
      <c r="J7" s="110"/>
      <c r="K7" s="110"/>
      <c r="L7" s="110"/>
    </row>
    <row r="8" spans="1:14" s="4" customFormat="1" x14ac:dyDescent="0.25"/>
    <row r="9" spans="1:14" x14ac:dyDescent="0.25">
      <c r="B9" s="40" t="s">
        <v>13</v>
      </c>
      <c r="C9" s="64" t="s">
        <v>8</v>
      </c>
      <c r="D9" s="65"/>
      <c r="E9" s="6"/>
      <c r="F9" s="40" t="s">
        <v>3</v>
      </c>
      <c r="G9" s="40"/>
      <c r="H9" s="50" t="s">
        <v>8</v>
      </c>
      <c r="I9" s="65"/>
      <c r="J9" s="6"/>
      <c r="K9" s="40" t="s">
        <v>30</v>
      </c>
      <c r="L9" s="65"/>
      <c r="M9" s="65"/>
    </row>
    <row r="10" spans="1:14" x14ac:dyDescent="0.25">
      <c r="B10" s="66" t="s">
        <v>44</v>
      </c>
      <c r="C10" s="51" t="s">
        <v>8</v>
      </c>
      <c r="D10" s="104" t="s">
        <v>10</v>
      </c>
      <c r="E10" s="6"/>
      <c r="F10" s="66" t="s">
        <v>47</v>
      </c>
      <c r="G10" s="66"/>
      <c r="H10" s="51" t="s">
        <v>8</v>
      </c>
      <c r="I10" s="104" t="s">
        <v>10</v>
      </c>
      <c r="J10" s="78"/>
      <c r="K10" s="41" t="s">
        <v>31</v>
      </c>
      <c r="L10" s="51" t="s">
        <v>8</v>
      </c>
      <c r="M10" s="51" t="s">
        <v>10</v>
      </c>
    </row>
    <row r="11" spans="1:14" x14ac:dyDescent="0.25">
      <c r="B11" s="66" t="s">
        <v>45</v>
      </c>
      <c r="C11" s="51" t="s">
        <v>8</v>
      </c>
      <c r="D11" s="104"/>
      <c r="E11" s="6"/>
      <c r="F11" s="66" t="s">
        <v>20</v>
      </c>
      <c r="G11" s="66"/>
      <c r="H11" s="50" t="s">
        <v>8</v>
      </c>
      <c r="I11" s="104"/>
      <c r="J11" s="78"/>
      <c r="K11" s="65"/>
    </row>
    <row r="12" spans="1:14" x14ac:dyDescent="0.25">
      <c r="B12" s="66" t="s">
        <v>51</v>
      </c>
      <c r="C12" s="51" t="s">
        <v>8</v>
      </c>
      <c r="D12" s="50" t="s">
        <v>10</v>
      </c>
      <c r="E12" s="69"/>
      <c r="F12" s="73" t="s">
        <v>48</v>
      </c>
      <c r="G12" s="72"/>
      <c r="H12" s="50" t="s">
        <v>8</v>
      </c>
      <c r="I12" s="68"/>
      <c r="J12" s="71"/>
      <c r="K12" s="65"/>
    </row>
    <row r="13" spans="1:14" x14ac:dyDescent="0.25">
      <c r="B13" s="66" t="s">
        <v>49</v>
      </c>
      <c r="C13" s="51" t="s">
        <v>8</v>
      </c>
      <c r="D13" s="106" t="s">
        <v>10</v>
      </c>
      <c r="E13" s="69"/>
      <c r="F13" s="65"/>
      <c r="G13" s="65"/>
      <c r="H13" s="65"/>
      <c r="I13" s="65"/>
      <c r="J13" s="6"/>
      <c r="K13" s="65"/>
    </row>
    <row r="14" spans="1:14" s="27" customFormat="1" x14ac:dyDescent="0.25">
      <c r="A14" s="4"/>
      <c r="B14" s="66" t="s">
        <v>50</v>
      </c>
      <c r="C14" s="51" t="s">
        <v>8</v>
      </c>
      <c r="D14" s="106"/>
      <c r="E14" s="69"/>
      <c r="F14" s="105" t="s">
        <v>21</v>
      </c>
      <c r="G14" s="105"/>
      <c r="H14" s="105"/>
      <c r="I14" s="65"/>
      <c r="J14" s="6"/>
      <c r="K14" s="65"/>
      <c r="N14" s="4"/>
    </row>
    <row r="15" spans="1:14" x14ac:dyDescent="0.25">
      <c r="B15" s="66" t="s">
        <v>52</v>
      </c>
      <c r="C15" s="51" t="s">
        <v>8</v>
      </c>
      <c r="D15" s="38"/>
      <c r="E15" s="53"/>
      <c r="F15" s="105"/>
      <c r="G15" s="105"/>
      <c r="H15" s="105"/>
      <c r="I15" s="65"/>
      <c r="J15" s="6"/>
      <c r="K15" s="65"/>
    </row>
    <row r="16" spans="1:14" x14ac:dyDescent="0.25">
      <c r="B16" s="66" t="s">
        <v>46</v>
      </c>
      <c r="C16" s="64"/>
      <c r="D16" s="51" t="s">
        <v>10</v>
      </c>
      <c r="E16" s="53"/>
      <c r="F16" s="105"/>
      <c r="G16" s="105"/>
      <c r="H16" s="105"/>
      <c r="I16" s="65"/>
      <c r="J16" s="6"/>
      <c r="K16" s="65"/>
    </row>
    <row r="17" spans="1:14" x14ac:dyDescent="0.25">
      <c r="B17" s="66" t="s">
        <v>53</v>
      </c>
      <c r="C17" s="51" t="s">
        <v>8</v>
      </c>
      <c r="D17" s="106" t="s">
        <v>10</v>
      </c>
      <c r="E17" s="53"/>
      <c r="F17" s="105"/>
      <c r="G17" s="105"/>
      <c r="H17" s="105"/>
      <c r="I17" s="65"/>
      <c r="J17" s="6"/>
      <c r="K17" s="65"/>
    </row>
    <row r="18" spans="1:14" s="38" customFormat="1" x14ac:dyDescent="0.25">
      <c r="A18" s="4"/>
      <c r="B18" s="66" t="s">
        <v>54</v>
      </c>
      <c r="C18" s="51" t="s">
        <v>8</v>
      </c>
      <c r="D18" s="106"/>
      <c r="E18" s="52"/>
      <c r="F18" s="65"/>
      <c r="G18" s="65"/>
      <c r="H18" s="65"/>
      <c r="I18" s="65"/>
      <c r="J18" s="6"/>
      <c r="K18" s="65"/>
      <c r="N18" s="4"/>
    </row>
    <row r="19" spans="1:14" s="31" customFormat="1" x14ac:dyDescent="0.25">
      <c r="A19" s="4"/>
      <c r="E19" s="53"/>
      <c r="F19" s="65"/>
      <c r="G19" s="65"/>
      <c r="H19" s="65"/>
      <c r="I19" s="65"/>
      <c r="J19" s="6"/>
      <c r="K19" s="65"/>
      <c r="N19" s="4"/>
    </row>
    <row r="20" spans="1:14" s="31" customFormat="1" x14ac:dyDescent="0.25">
      <c r="A20" s="4"/>
      <c r="E20" s="53"/>
      <c r="F20" s="65"/>
      <c r="G20" s="65"/>
      <c r="H20" s="65"/>
      <c r="I20" s="65"/>
      <c r="J20" s="6"/>
      <c r="K20" s="65"/>
      <c r="N20" s="4"/>
    </row>
    <row r="21" spans="1:14" x14ac:dyDescent="0.25">
      <c r="B21" s="41"/>
      <c r="C21" s="65"/>
      <c r="D21" s="65"/>
      <c r="E21" s="6"/>
      <c r="F21" s="65"/>
      <c r="G21" s="65"/>
      <c r="H21" s="65"/>
      <c r="I21" s="65"/>
      <c r="J21" s="6"/>
      <c r="K21" s="65"/>
    </row>
    <row r="22" spans="1:14" x14ac:dyDescent="0.25">
      <c r="B22" s="65"/>
      <c r="C22" s="65"/>
      <c r="D22" s="65"/>
      <c r="E22" s="6"/>
      <c r="F22" s="65"/>
      <c r="G22" s="65"/>
      <c r="H22" s="65"/>
      <c r="I22" s="65"/>
      <c r="J22" s="6"/>
      <c r="K22" s="65"/>
    </row>
    <row r="23" spans="1:14" x14ac:dyDescent="0.25">
      <c r="E23" s="6"/>
      <c r="I23" s="65"/>
      <c r="J23" s="6"/>
      <c r="K23" s="65"/>
    </row>
    <row r="24" spans="1:14" ht="15" customHeight="1" x14ac:dyDescent="0.25">
      <c r="E24" s="70"/>
      <c r="I24" s="65"/>
      <c r="J24" s="6"/>
      <c r="K24" s="65"/>
    </row>
    <row r="25" spans="1:14" x14ac:dyDescent="0.25">
      <c r="E25" s="70"/>
      <c r="I25" s="65"/>
      <c r="J25" s="6"/>
      <c r="K25" s="65"/>
    </row>
    <row r="26" spans="1:14" x14ac:dyDescent="0.25">
      <c r="E26" s="71"/>
      <c r="I26" s="65"/>
      <c r="J26" s="6"/>
      <c r="K26" s="65"/>
    </row>
    <row r="27" spans="1:14" x14ac:dyDescent="0.25">
      <c r="B27" s="67"/>
      <c r="C27" s="67"/>
      <c r="D27" s="68"/>
      <c r="E27" s="71"/>
      <c r="F27" s="65"/>
      <c r="G27" s="65"/>
      <c r="H27" s="65"/>
      <c r="I27" s="65"/>
      <c r="J27" s="6"/>
      <c r="K27" s="65"/>
    </row>
    <row r="28" spans="1:14" x14ac:dyDescent="0.25">
      <c r="E28" s="6"/>
      <c r="F28" s="65"/>
      <c r="G28" s="65"/>
      <c r="H28" s="65"/>
      <c r="I28" s="65"/>
      <c r="J28" s="6"/>
      <c r="K28" s="65"/>
    </row>
    <row r="29" spans="1:14" x14ac:dyDescent="0.25">
      <c r="E29" s="52"/>
      <c r="F29" s="65"/>
      <c r="G29" s="65"/>
      <c r="H29" s="65"/>
      <c r="I29" s="65"/>
      <c r="J29" s="6"/>
      <c r="K29" s="65"/>
    </row>
    <row r="30" spans="1:14" x14ac:dyDescent="0.25">
      <c r="B30" s="65"/>
      <c r="C30" s="65"/>
      <c r="D30" s="65"/>
      <c r="E30" s="6"/>
      <c r="F30" s="65"/>
      <c r="G30" s="65"/>
      <c r="H30" s="65"/>
      <c r="I30" s="65"/>
      <c r="J30" s="6"/>
      <c r="K30" s="65"/>
    </row>
    <row r="31" spans="1:14" x14ac:dyDescent="0.25">
      <c r="B31" s="65"/>
      <c r="C31" s="65"/>
      <c r="D31" s="65"/>
      <c r="E31" s="6"/>
      <c r="F31" s="65"/>
      <c r="G31" s="65"/>
      <c r="H31" s="65"/>
      <c r="I31" s="65"/>
      <c r="J31" s="6"/>
      <c r="K31" s="65"/>
    </row>
    <row r="32" spans="1:14" x14ac:dyDescent="0.25">
      <c r="B32" s="65"/>
      <c r="C32" s="65"/>
      <c r="D32" s="65"/>
      <c r="E32" s="6"/>
      <c r="F32" s="65"/>
      <c r="G32" s="65"/>
      <c r="H32" s="65"/>
      <c r="I32" s="65"/>
      <c r="J32" s="6"/>
      <c r="K32" s="65"/>
    </row>
    <row r="33" spans="2:11" x14ac:dyDescent="0.25">
      <c r="B33" s="65"/>
      <c r="C33" s="65"/>
      <c r="D33" s="65"/>
      <c r="E33" s="6"/>
      <c r="F33" s="65"/>
      <c r="G33" s="65"/>
      <c r="H33" s="65"/>
      <c r="I33" s="65"/>
      <c r="J33" s="6"/>
      <c r="K33" s="65"/>
    </row>
    <row r="34" spans="2:11" x14ac:dyDescent="0.25">
      <c r="B34" s="65"/>
      <c r="C34" s="65"/>
      <c r="D34" s="65"/>
      <c r="E34" s="6"/>
      <c r="F34" s="65"/>
      <c r="G34" s="65"/>
      <c r="H34" s="65"/>
      <c r="I34" s="65"/>
      <c r="J34" s="6"/>
      <c r="K34" s="65"/>
    </row>
    <row r="35" spans="2:11" x14ac:dyDescent="0.25">
      <c r="B35" s="65"/>
      <c r="C35" s="65"/>
      <c r="D35" s="65"/>
      <c r="E35" s="6"/>
      <c r="F35" s="65"/>
      <c r="G35" s="65"/>
      <c r="H35" s="65"/>
      <c r="I35" s="65"/>
      <c r="J35" s="6"/>
      <c r="K35" s="65"/>
    </row>
  </sheetData>
  <mergeCells count="11">
    <mergeCell ref="B1:M1"/>
    <mergeCell ref="G4:M4"/>
    <mergeCell ref="I10:I11"/>
    <mergeCell ref="F14:H17"/>
    <mergeCell ref="D17:D18"/>
    <mergeCell ref="G3:I3"/>
    <mergeCell ref="A2:F4"/>
    <mergeCell ref="D10:D11"/>
    <mergeCell ref="D13:D14"/>
    <mergeCell ref="H2:M2"/>
    <mergeCell ref="B7:L7"/>
  </mergeCells>
  <hyperlinks>
    <hyperlink ref="H2" r:id="rId1" display="http://creativecommons.org/licenses/by-nc/4.0/"/>
    <hyperlink ref="C9" location="Table_Assisted_Suicide" display="Table"/>
    <hyperlink ref="C10" location="Table_Assisted_Suicide_Deaths" display="Table"/>
    <hyperlink ref="C11" location="Table_Assisted_Suicide_Prescriptions" display="Table"/>
    <hyperlink ref="C12" location="Table_Deaths_as_Percentage_of_Prescriptions" display="Table"/>
    <hyperlink ref="C13" location="Table_Prescriptions_per_100_000_Population" display="Table"/>
    <hyperlink ref="C14" location="Table_Assisted_Suicide_per_100_000_Population" display="Table"/>
    <hyperlink ref="C15" location="Table_Assisted_Suicide_as_PerCent_All_Deaths" display="Table"/>
    <hyperlink ref="C17" location="Table_Frequency_Prescriptions" display="Table"/>
    <hyperlink ref="C18" location="Table_Frequency_Deaths" display="Table"/>
    <hyperlink ref="D17:D18" location="Chart_Frequency" display="Chart"/>
    <hyperlink ref="D16" location="Chart_Assisted_Suicide_Mortality_All_Causes" display="Chart"/>
    <hyperlink ref="D10" location="Chart_Assisted_Suicide_Deaths_Prescriptions" display="Chart"/>
    <hyperlink ref="D12" location="Chart_Assisted_Suicide_Deaths_as_PerCent_Prescriptions" display="Chart"/>
    <hyperlink ref="D13:D14" location="Chart_Prescription_and_Assisted_Suicide_Rates" display="Chart"/>
    <hyperlink ref="H9" location="Table_Physicians_Involved" display="Table"/>
    <hyperlink ref="H10" location="Table_Prescribing_Physicians" display="Table"/>
    <hyperlink ref="H11" location="Table_Percentage_of_All_Physicians" display="Table"/>
    <hyperlink ref="H12" location="Table_Average_Annual_Caseload" display="Table"/>
    <hyperlink ref="I10:I11" location="Chart_Physicians" display="Chart"/>
    <hyperlink ref="L10" location="Table_Review" display="Table"/>
    <hyperlink ref="M10" location="Chart_Review" display="Chart"/>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workbookViewId="0">
      <pane xSplit="2" ySplit="4" topLeftCell="AA5" activePane="bottomRight" state="frozen"/>
      <selection pane="topRight" activeCell="B1" sqref="B1"/>
      <selection pane="bottomLeft" activeCell="A6" sqref="A6"/>
      <selection pane="bottomRight" activeCell="AJ5" sqref="AJ5"/>
    </sheetView>
  </sheetViews>
  <sheetFormatPr defaultRowHeight="15" x14ac:dyDescent="0.25"/>
  <cols>
    <col min="1" max="1" width="18.42578125" style="58" customWidth="1"/>
    <col min="2" max="2" width="15.42578125" customWidth="1"/>
    <col min="3" max="3" width="12.7109375" customWidth="1"/>
    <col min="4" max="4" width="12.140625" customWidth="1"/>
    <col min="5" max="5" width="15.85546875" customWidth="1"/>
    <col min="6" max="6" width="11.140625" style="38" customWidth="1"/>
    <col min="7" max="7" width="10.140625" customWidth="1"/>
    <col min="8" max="11" width="10.140625" style="38" customWidth="1"/>
    <col min="12" max="12" width="8.5703125" style="38" customWidth="1"/>
    <col min="13" max="14" width="10.140625" style="38" customWidth="1"/>
    <col min="15" max="15" width="13.85546875" customWidth="1"/>
    <col min="16" max="17" width="13.85546875" style="27" customWidth="1"/>
    <col min="18" max="18" width="13.85546875" customWidth="1"/>
    <col min="19" max="19" width="15.7109375" customWidth="1"/>
    <col min="20" max="20" width="13.5703125" customWidth="1"/>
    <col min="21" max="21" width="12.85546875" customWidth="1"/>
    <col min="22" max="22" width="19.140625" customWidth="1"/>
    <col min="23" max="23" width="8.28515625" customWidth="1"/>
    <col min="24" max="24" width="10.140625" customWidth="1"/>
  </cols>
  <sheetData>
    <row r="1" spans="1:32" ht="20.25" thickBot="1" x14ac:dyDescent="0.35">
      <c r="A1" s="80" t="s">
        <v>2</v>
      </c>
      <c r="B1" s="83"/>
      <c r="C1" s="84"/>
      <c r="D1" s="84"/>
      <c r="E1" s="84"/>
      <c r="F1" s="84"/>
      <c r="G1" s="84"/>
      <c r="H1" s="84"/>
      <c r="I1" s="84"/>
      <c r="J1" s="84"/>
      <c r="K1" s="84"/>
      <c r="L1" s="84"/>
      <c r="M1" s="84"/>
      <c r="N1" s="84"/>
      <c r="O1" s="84"/>
      <c r="P1" s="84"/>
      <c r="Q1" s="84"/>
      <c r="R1" s="84"/>
      <c r="S1" s="84"/>
      <c r="T1" s="84"/>
      <c r="U1" s="84"/>
      <c r="V1" s="84"/>
      <c r="W1" s="84"/>
      <c r="X1" s="84"/>
      <c r="Y1" s="84"/>
      <c r="Z1" s="84"/>
      <c r="AA1" s="84"/>
      <c r="AB1" s="84"/>
    </row>
    <row r="2" spans="1:32" ht="21" thickTop="1" thickBot="1" x14ac:dyDescent="0.35">
      <c r="B2" s="81" t="s">
        <v>67</v>
      </c>
      <c r="C2" s="82"/>
      <c r="D2" s="114" t="s">
        <v>9</v>
      </c>
      <c r="E2" s="124"/>
      <c r="F2" s="124"/>
      <c r="G2" s="124"/>
      <c r="H2" s="124"/>
      <c r="I2" s="124"/>
      <c r="J2" s="124"/>
      <c r="K2" s="124"/>
      <c r="L2" s="124"/>
      <c r="M2" s="124"/>
      <c r="N2" s="124"/>
      <c r="O2" s="124"/>
      <c r="P2" s="124"/>
      <c r="Q2" s="124"/>
      <c r="R2" s="124"/>
      <c r="S2" s="124"/>
      <c r="T2" s="114" t="s">
        <v>3</v>
      </c>
      <c r="U2" s="124"/>
      <c r="V2" s="131"/>
      <c r="W2" s="121" t="s">
        <v>24</v>
      </c>
      <c r="X2" s="122"/>
      <c r="Y2" s="122"/>
      <c r="Z2" s="123"/>
      <c r="AA2" s="114" t="s">
        <v>34</v>
      </c>
      <c r="AB2" s="115"/>
    </row>
    <row r="3" spans="1:32" ht="39" customHeight="1" thickTop="1" thickBot="1" x14ac:dyDescent="0.3">
      <c r="B3" s="126"/>
      <c r="C3" s="127"/>
      <c r="D3" s="125" t="s">
        <v>6</v>
      </c>
      <c r="E3" s="117"/>
      <c r="F3" s="132" t="s">
        <v>13</v>
      </c>
      <c r="G3" s="133"/>
      <c r="H3" s="133"/>
      <c r="I3" s="133"/>
      <c r="J3" s="133"/>
      <c r="K3" s="133"/>
      <c r="L3" s="133"/>
      <c r="M3" s="133"/>
      <c r="N3" s="133"/>
      <c r="O3" s="133"/>
      <c r="P3" s="133"/>
      <c r="Q3" s="133"/>
      <c r="R3" s="133"/>
      <c r="S3" s="134"/>
      <c r="T3" s="22"/>
      <c r="U3" s="36"/>
      <c r="V3" s="37"/>
      <c r="W3" s="118" t="s">
        <v>27</v>
      </c>
      <c r="X3" s="118"/>
      <c r="Y3" s="119" t="s">
        <v>28</v>
      </c>
      <c r="Z3" s="120"/>
      <c r="AA3" s="116" t="s">
        <v>35</v>
      </c>
      <c r="AB3" s="117"/>
    </row>
    <row r="4" spans="1:32" ht="60" customHeight="1" thickTop="1" thickBot="1" x14ac:dyDescent="0.3">
      <c r="B4" s="1" t="s">
        <v>0</v>
      </c>
      <c r="C4" s="7" t="s">
        <v>11</v>
      </c>
      <c r="D4" s="23" t="s">
        <v>12</v>
      </c>
      <c r="E4" s="10" t="s">
        <v>4</v>
      </c>
      <c r="F4" s="8" t="s">
        <v>63</v>
      </c>
      <c r="G4" s="8" t="s">
        <v>60</v>
      </c>
      <c r="H4" s="8" t="s">
        <v>61</v>
      </c>
      <c r="I4" s="8" t="s">
        <v>55</v>
      </c>
      <c r="J4" s="8" t="s">
        <v>56</v>
      </c>
      <c r="K4" s="8" t="s">
        <v>57</v>
      </c>
      <c r="L4" s="8" t="s">
        <v>58</v>
      </c>
      <c r="M4" s="8" t="s">
        <v>59</v>
      </c>
      <c r="N4" s="8" t="s">
        <v>62</v>
      </c>
      <c r="O4" s="8" t="s">
        <v>16</v>
      </c>
      <c r="P4" s="8" t="s">
        <v>22</v>
      </c>
      <c r="Q4" s="8" t="s">
        <v>19</v>
      </c>
      <c r="R4" s="7" t="s">
        <v>14</v>
      </c>
      <c r="S4" s="10" t="s">
        <v>15</v>
      </c>
      <c r="T4" s="7" t="s">
        <v>18</v>
      </c>
      <c r="U4" s="26" t="s">
        <v>17</v>
      </c>
      <c r="V4" s="35" t="s">
        <v>29</v>
      </c>
      <c r="W4" s="33" t="s">
        <v>25</v>
      </c>
      <c r="X4" s="34" t="s">
        <v>26</v>
      </c>
      <c r="Y4" s="33" t="s">
        <v>25</v>
      </c>
      <c r="Z4" s="34" t="s">
        <v>26</v>
      </c>
      <c r="AA4" s="42" t="s">
        <v>33</v>
      </c>
      <c r="AB4" s="43" t="s">
        <v>36</v>
      </c>
    </row>
    <row r="5" spans="1:32" x14ac:dyDescent="0.25">
      <c r="A5" s="96" t="s">
        <v>70</v>
      </c>
      <c r="B5" s="98">
        <v>2016</v>
      </c>
      <c r="C5" s="28">
        <v>39250017</v>
      </c>
      <c r="D5" s="19">
        <v>183265</v>
      </c>
      <c r="E5" s="9">
        <f t="shared" ref="E5" si="0">(D5/C5)*100000</f>
        <v>466.91699522066449</v>
      </c>
      <c r="F5" s="19">
        <f t="shared" ref="F5" si="1">SUM(G5:H5)</f>
        <v>111</v>
      </c>
      <c r="G5" s="19">
        <v>111</v>
      </c>
      <c r="H5" s="19">
        <v>0</v>
      </c>
      <c r="I5" s="19">
        <v>21</v>
      </c>
      <c r="J5" s="19">
        <v>0</v>
      </c>
      <c r="K5" s="19">
        <v>0</v>
      </c>
      <c r="L5" s="19">
        <v>0</v>
      </c>
      <c r="M5" s="19">
        <v>59</v>
      </c>
      <c r="N5" s="90">
        <f t="shared" ref="N5" si="2">IF(SUM(G5:M5)-H5=O5,O5,"Error")</f>
        <v>191</v>
      </c>
      <c r="O5" s="19">
        <v>191</v>
      </c>
      <c r="P5" s="30">
        <f t="shared" ref="P5" si="3">F5/O5</f>
        <v>0.58115183246073299</v>
      </c>
      <c r="Q5" s="29">
        <f t="shared" ref="Q5" si="4">(O5/C5)*100000</f>
        <v>0.48662399305457626</v>
      </c>
      <c r="R5" s="2">
        <f t="shared" ref="R5" si="5">(F5/C5)*100000</f>
        <v>0.28280242528302596</v>
      </c>
      <c r="S5" s="97">
        <f t="shared" ref="S5" si="6">F5/D5</f>
        <v>6.0568029902054404E-4</v>
      </c>
      <c r="T5" s="19">
        <v>173</v>
      </c>
      <c r="U5" s="12">
        <f>T5/Sources!C4</f>
        <v>1.2779316712834719E-3</v>
      </c>
      <c r="V5" s="93">
        <f t="shared" ref="V5" si="7">O5/T5</f>
        <v>1.1040462427745665</v>
      </c>
      <c r="W5" s="45">
        <f>O5/_xlfn.DAYS("31 December 2017","9 June 2017")</f>
        <v>0.93170731707317078</v>
      </c>
      <c r="X5" s="54">
        <f>W5*7</f>
        <v>6.5219512195121956</v>
      </c>
      <c r="Y5" s="91">
        <f>F5/_xlfn.DAYS("31 December 2017","9 June 2017")</f>
        <v>0.54146341463414638</v>
      </c>
      <c r="Z5" s="92">
        <f>Y5*7</f>
        <v>3.7902439024390246</v>
      </c>
      <c r="AA5" s="44">
        <f>40/Z5</f>
        <v>10.553410553410552</v>
      </c>
    </row>
    <row r="6" spans="1:32" s="38" customFormat="1" x14ac:dyDescent="0.25">
      <c r="A6" s="58"/>
      <c r="B6" s="49"/>
      <c r="C6" s="28"/>
      <c r="D6" s="55"/>
      <c r="E6" s="20"/>
      <c r="F6" s="20"/>
      <c r="G6" s="19"/>
      <c r="H6" s="19"/>
      <c r="I6" s="19"/>
      <c r="J6" s="19"/>
      <c r="K6" s="19"/>
      <c r="L6" s="19"/>
      <c r="M6" s="19"/>
      <c r="N6" s="19"/>
      <c r="O6" s="19"/>
      <c r="P6" s="19"/>
      <c r="Q6" s="29"/>
      <c r="R6" s="2"/>
      <c r="S6" s="24"/>
      <c r="T6" s="19"/>
      <c r="U6" s="21"/>
      <c r="W6" s="45"/>
      <c r="X6" s="85"/>
      <c r="Y6" s="46"/>
      <c r="Z6" s="85"/>
      <c r="AA6" s="86"/>
    </row>
    <row r="7" spans="1:32" s="38" customFormat="1" x14ac:dyDescent="0.25">
      <c r="A7" s="58"/>
      <c r="B7" s="49"/>
      <c r="C7" s="28"/>
      <c r="D7" s="55"/>
      <c r="E7" s="20"/>
      <c r="F7" s="20"/>
      <c r="G7" s="19"/>
      <c r="H7" s="19"/>
      <c r="I7" s="19"/>
      <c r="J7" s="19"/>
      <c r="K7" s="19"/>
      <c r="L7" s="19"/>
      <c r="M7" s="19"/>
      <c r="N7" s="19"/>
      <c r="O7" s="19"/>
      <c r="P7" s="19"/>
      <c r="Q7" s="29"/>
      <c r="R7" s="2"/>
      <c r="S7" s="24"/>
      <c r="T7" s="19"/>
      <c r="U7" s="21"/>
      <c r="W7" s="45"/>
      <c r="X7" s="85"/>
      <c r="Y7" s="46"/>
      <c r="Z7" s="85"/>
      <c r="AA7" s="86"/>
    </row>
    <row r="8" spans="1:32" x14ac:dyDescent="0.25">
      <c r="B8" s="3" t="s">
        <v>5</v>
      </c>
      <c r="C8" s="128" t="s">
        <v>68</v>
      </c>
      <c r="D8" s="128"/>
      <c r="E8" s="128"/>
      <c r="F8" s="128"/>
      <c r="G8" s="128"/>
      <c r="H8" s="128"/>
      <c r="I8" s="128"/>
      <c r="J8" s="128"/>
      <c r="K8" s="128"/>
      <c r="L8" s="128"/>
      <c r="M8" s="128"/>
      <c r="N8" s="128"/>
      <c r="O8" s="128"/>
      <c r="P8" s="128"/>
      <c r="Q8" s="128"/>
      <c r="R8" s="128"/>
      <c r="S8" s="128"/>
    </row>
    <row r="9" spans="1:32" x14ac:dyDescent="0.25">
      <c r="C9" s="129" t="s">
        <v>69</v>
      </c>
      <c r="D9" s="130"/>
      <c r="E9" s="130"/>
      <c r="F9" s="130"/>
      <c r="G9" s="130"/>
      <c r="H9" s="130"/>
      <c r="I9" s="130"/>
      <c r="J9" s="130"/>
      <c r="K9" s="130"/>
      <c r="L9" s="130"/>
      <c r="M9" s="130"/>
      <c r="N9" s="130"/>
      <c r="O9" s="130"/>
      <c r="P9" s="130"/>
      <c r="Q9" s="130"/>
      <c r="R9" s="130"/>
      <c r="S9" s="130"/>
      <c r="T9" s="130"/>
      <c r="AC9" s="111" t="s">
        <v>74</v>
      </c>
      <c r="AD9" s="112"/>
      <c r="AE9" s="112"/>
      <c r="AF9" s="112"/>
    </row>
    <row r="10" spans="1:32" x14ac:dyDescent="0.25">
      <c r="T10" s="18"/>
      <c r="AC10" s="111" t="s">
        <v>75</v>
      </c>
      <c r="AD10" s="113"/>
      <c r="AE10" s="113"/>
      <c r="AF10" s="113"/>
    </row>
    <row r="11" spans="1:32" x14ac:dyDescent="0.25">
      <c r="AC11" s="99" t="s">
        <v>76</v>
      </c>
      <c r="AD11" s="38"/>
      <c r="AE11" s="38"/>
      <c r="AF11" s="38"/>
    </row>
  </sheetData>
  <mergeCells count="14">
    <mergeCell ref="D2:S2"/>
    <mergeCell ref="D3:E3"/>
    <mergeCell ref="B3:C3"/>
    <mergeCell ref="C8:S8"/>
    <mergeCell ref="C9:T9"/>
    <mergeCell ref="T2:V2"/>
    <mergeCell ref="F3:S3"/>
    <mergeCell ref="AC9:AF9"/>
    <mergeCell ref="AC10:AF10"/>
    <mergeCell ref="AA2:AB2"/>
    <mergeCell ref="AA3:AB3"/>
    <mergeCell ref="W3:X3"/>
    <mergeCell ref="Y3:Z3"/>
    <mergeCell ref="W2:Z2"/>
  </mergeCells>
  <hyperlinks>
    <hyperlink ref="A1" location="Contents!A1" display="Contents"/>
    <hyperlink ref="C5" r:id="rId1" display="https://www.census.gov/quickfacts/fact/table/OR/PST045216"/>
    <hyperlink ref="C9:T9" r:id="rId2" display="2015-2016, United States Census Bureau, Quick Facts: California (Accessed 2017-08-28)"/>
    <hyperlink ref="B5" r:id="rId3" display="https://www.cdph.ca.gov/Programs/CHSI/CDPH Document Library/CDPH End of Life Option Act Report.pdf"/>
  </hyperlinks>
  <pageMargins left="0.7" right="0.7" top="0.75" bottom="0.75" header="0.3" footer="0.3"/>
  <pageSetup orientation="portrait" horizontalDpi="0"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8"/>
  <sheetViews>
    <sheetView tabSelected="1" topLeftCell="A119" workbookViewId="0">
      <pane xSplit="2" topLeftCell="C1" activePane="topRight" state="frozen"/>
      <selection pane="topRight" activeCell="A125" sqref="A125"/>
    </sheetView>
  </sheetViews>
  <sheetFormatPr defaultRowHeight="15" x14ac:dyDescent="0.25"/>
  <cols>
    <col min="1" max="1" width="21.5703125" customWidth="1"/>
    <col min="2" max="2" width="28" style="58" customWidth="1"/>
  </cols>
  <sheetData>
    <row r="1" spans="1:33" ht="39.75" thickBot="1" x14ac:dyDescent="0.35">
      <c r="A1" s="56" t="s">
        <v>2</v>
      </c>
      <c r="B1" s="57" t="s">
        <v>38</v>
      </c>
    </row>
    <row r="2" spans="1:33" ht="15.75" thickTop="1" x14ac:dyDescent="0.25"/>
    <row r="3" spans="1:33" ht="18" thickBot="1" x14ac:dyDescent="0.35">
      <c r="A3" s="50" t="s">
        <v>13</v>
      </c>
      <c r="B3" s="59" t="s">
        <v>37</v>
      </c>
      <c r="C3" s="13"/>
      <c r="M3" s="13"/>
      <c r="W3" s="13"/>
      <c r="AG3" s="15"/>
    </row>
    <row r="4" spans="1:33" ht="15.75" thickTop="1" x14ac:dyDescent="0.25">
      <c r="A4" s="51" t="s">
        <v>3</v>
      </c>
    </row>
    <row r="5" spans="1:33" ht="30" x14ac:dyDescent="0.25">
      <c r="A5" s="87" t="s">
        <v>24</v>
      </c>
      <c r="B5" s="62" t="s">
        <v>40</v>
      </c>
    </row>
    <row r="6" spans="1:33" x14ac:dyDescent="0.25">
      <c r="A6" s="51" t="s">
        <v>32</v>
      </c>
    </row>
    <row r="7" spans="1:33" ht="30" x14ac:dyDescent="0.25">
      <c r="B7" s="63" t="s">
        <v>41</v>
      </c>
    </row>
    <row r="9" spans="1:33" ht="30" x14ac:dyDescent="0.25">
      <c r="B9" s="63" t="s">
        <v>42</v>
      </c>
    </row>
    <row r="11" spans="1:33" ht="30" x14ac:dyDescent="0.25">
      <c r="B11" s="63" t="s">
        <v>43</v>
      </c>
    </row>
    <row r="28" spans="2:2" s="38" customFormat="1" x14ac:dyDescent="0.25">
      <c r="B28" s="58"/>
    </row>
    <row r="29" spans="2:2" s="38" customFormat="1" x14ac:dyDescent="0.25">
      <c r="B29" s="58"/>
    </row>
    <row r="30" spans="2:2" s="38" customFormat="1" x14ac:dyDescent="0.25">
      <c r="B30" s="58"/>
    </row>
    <row r="31" spans="2:2" s="38" customFormat="1" x14ac:dyDescent="0.25">
      <c r="B31" s="58"/>
    </row>
    <row r="32" spans="2:2" s="38" customFormat="1" x14ac:dyDescent="0.25">
      <c r="B32" s="58"/>
    </row>
    <row r="33" spans="1:13" s="38" customFormat="1" x14ac:dyDescent="0.25">
      <c r="B33" s="58"/>
    </row>
    <row r="34" spans="1:13" s="38" customFormat="1" x14ac:dyDescent="0.25">
      <c r="B34" s="58"/>
    </row>
    <row r="35" spans="1:13" s="38" customFormat="1" x14ac:dyDescent="0.25">
      <c r="B35" s="58"/>
    </row>
    <row r="36" spans="1:13" s="38" customFormat="1" x14ac:dyDescent="0.25">
      <c r="B36" s="58"/>
    </row>
    <row r="37" spans="1:13" s="38" customFormat="1" x14ac:dyDescent="0.25">
      <c r="B37" s="58"/>
    </row>
    <row r="38" spans="1:13" s="38" customFormat="1" x14ac:dyDescent="0.25">
      <c r="B38" s="58"/>
    </row>
    <row r="39" spans="1:13" s="38" customFormat="1" ht="14.25" customHeight="1" x14ac:dyDescent="0.25">
      <c r="B39" s="58"/>
    </row>
    <row r="40" spans="1:13" s="38" customFormat="1" x14ac:dyDescent="0.25">
      <c r="B40" s="58"/>
    </row>
    <row r="42" spans="1:13" s="38" customFormat="1" x14ac:dyDescent="0.25">
      <c r="B42" s="58"/>
    </row>
    <row r="43" spans="1:13" ht="18" thickBot="1" x14ac:dyDescent="0.35">
      <c r="A43" s="50" t="s">
        <v>13</v>
      </c>
      <c r="B43" s="60" t="s">
        <v>3</v>
      </c>
      <c r="C43" s="13"/>
      <c r="M43" s="13"/>
    </row>
    <row r="44" spans="1:13" ht="15.75" thickTop="1" x14ac:dyDescent="0.25">
      <c r="A44" s="51" t="s">
        <v>3</v>
      </c>
    </row>
    <row r="45" spans="1:13" x14ac:dyDescent="0.25">
      <c r="A45" s="51" t="s">
        <v>24</v>
      </c>
    </row>
    <row r="46" spans="1:13" x14ac:dyDescent="0.25">
      <c r="A46" s="51" t="s">
        <v>32</v>
      </c>
    </row>
    <row r="69" spans="2:18" ht="15" customHeight="1" x14ac:dyDescent="0.25">
      <c r="D69" s="47"/>
      <c r="E69" s="47"/>
      <c r="F69" s="47"/>
      <c r="G69" s="47"/>
      <c r="H69" s="47"/>
      <c r="M69" s="18"/>
      <c r="N69" s="18"/>
      <c r="O69" s="18"/>
      <c r="P69" s="18"/>
      <c r="Q69" s="18"/>
      <c r="R69" s="18"/>
    </row>
    <row r="70" spans="2:18" x14ac:dyDescent="0.25">
      <c r="C70" s="47"/>
      <c r="D70" s="47"/>
      <c r="E70" s="47"/>
      <c r="F70" s="47"/>
      <c r="G70" s="47"/>
      <c r="H70" s="47"/>
      <c r="M70" s="18"/>
      <c r="N70" s="18"/>
      <c r="O70" s="18"/>
      <c r="P70" s="18"/>
      <c r="Q70" s="18"/>
      <c r="R70" s="18"/>
    </row>
    <row r="71" spans="2:18" x14ac:dyDescent="0.25">
      <c r="C71" s="47"/>
      <c r="D71" s="47"/>
      <c r="E71" s="47"/>
      <c r="F71" s="47"/>
      <c r="G71" s="47"/>
      <c r="H71" s="47"/>
      <c r="M71" s="18"/>
      <c r="N71" s="18"/>
      <c r="O71" s="18"/>
      <c r="P71" s="18"/>
      <c r="Q71" s="18"/>
      <c r="R71" s="18"/>
    </row>
    <row r="72" spans="2:18" x14ac:dyDescent="0.25">
      <c r="C72" s="47"/>
      <c r="D72" s="47"/>
      <c r="E72" s="47"/>
      <c r="F72" s="47"/>
      <c r="G72" s="47"/>
      <c r="H72" s="47"/>
      <c r="M72" s="18"/>
      <c r="N72" s="18"/>
      <c r="O72" s="18"/>
      <c r="P72" s="18"/>
      <c r="Q72" s="18"/>
      <c r="R72" s="18"/>
    </row>
    <row r="73" spans="2:18" s="38" customFormat="1" x14ac:dyDescent="0.25">
      <c r="B73" s="58"/>
      <c r="C73" s="47"/>
      <c r="D73" s="47"/>
      <c r="E73" s="47"/>
      <c r="F73" s="47"/>
      <c r="G73" s="47"/>
      <c r="H73" s="47"/>
      <c r="M73" s="47"/>
      <c r="N73" s="47"/>
      <c r="O73" s="47"/>
      <c r="P73" s="47"/>
      <c r="Q73" s="47"/>
      <c r="R73" s="47"/>
    </row>
    <row r="74" spans="2:18" s="38" customFormat="1" x14ac:dyDescent="0.25">
      <c r="B74" s="58"/>
      <c r="C74" s="47"/>
      <c r="D74" s="47"/>
      <c r="E74" s="47"/>
      <c r="F74" s="47"/>
      <c r="G74" s="47"/>
      <c r="H74" s="47"/>
      <c r="M74" s="47"/>
      <c r="N74" s="47"/>
      <c r="O74" s="47"/>
      <c r="P74" s="47"/>
      <c r="Q74" s="47"/>
      <c r="R74" s="47"/>
    </row>
    <row r="76" spans="2:18" s="38" customFormat="1" x14ac:dyDescent="0.25">
      <c r="B76" s="58"/>
    </row>
    <row r="77" spans="2:18" s="38" customFormat="1" x14ac:dyDescent="0.25">
      <c r="B77" s="58"/>
    </row>
    <row r="78" spans="2:18" s="38" customFormat="1" x14ac:dyDescent="0.25">
      <c r="B78" s="58"/>
    </row>
    <row r="79" spans="2:18" s="38" customFormat="1" x14ac:dyDescent="0.25">
      <c r="B79" s="58"/>
    </row>
    <row r="80" spans="2:18" s="38" customFormat="1" x14ac:dyDescent="0.25">
      <c r="B80" s="58"/>
    </row>
    <row r="82" spans="1:14" s="38" customFormat="1" ht="36" customHeight="1" x14ac:dyDescent="0.25">
      <c r="B82" s="58"/>
      <c r="C82" s="135" t="s">
        <v>21</v>
      </c>
      <c r="D82" s="136"/>
      <c r="E82" s="136"/>
      <c r="F82" s="136"/>
      <c r="G82" s="136"/>
      <c r="H82" s="136"/>
      <c r="I82" s="136"/>
      <c r="J82" s="136"/>
      <c r="K82" s="136"/>
      <c r="L82" s="136"/>
      <c r="M82" s="136"/>
      <c r="N82" s="136"/>
    </row>
    <row r="83" spans="1:14" s="38" customFormat="1" ht="16.5" customHeight="1" x14ac:dyDescent="0.25">
      <c r="B83" s="58"/>
      <c r="C83" s="61"/>
      <c r="D83" s="61"/>
      <c r="E83" s="61"/>
      <c r="F83" s="61"/>
      <c r="G83" s="61"/>
      <c r="H83" s="61"/>
      <c r="I83" s="61"/>
      <c r="J83" s="61"/>
      <c r="K83" s="61"/>
      <c r="L83" s="61"/>
      <c r="M83" s="61"/>
      <c r="N83" s="61"/>
    </row>
    <row r="84" spans="1:14" s="38" customFormat="1" x14ac:dyDescent="0.25">
      <c r="B84" s="58"/>
    </row>
    <row r="85" spans="1:14" ht="18" thickBot="1" x14ac:dyDescent="0.35">
      <c r="A85" s="50" t="s">
        <v>13</v>
      </c>
      <c r="B85" s="60" t="s">
        <v>24</v>
      </c>
      <c r="C85" s="32"/>
    </row>
    <row r="86" spans="1:14" ht="15.75" thickTop="1" x14ac:dyDescent="0.25">
      <c r="A86" s="51" t="s">
        <v>3</v>
      </c>
    </row>
    <row r="87" spans="1:14" x14ac:dyDescent="0.25">
      <c r="A87" s="51" t="s">
        <v>24</v>
      </c>
    </row>
    <row r="88" spans="1:14" x14ac:dyDescent="0.25">
      <c r="A88" s="51" t="s">
        <v>32</v>
      </c>
    </row>
    <row r="111" spans="1:3" x14ac:dyDescent="0.25">
      <c r="A111" s="38"/>
      <c r="C111" s="39"/>
    </row>
    <row r="125" spans="1:2" ht="18" thickBot="1" x14ac:dyDescent="0.35">
      <c r="A125" s="50" t="s">
        <v>13</v>
      </c>
      <c r="B125" s="60" t="s">
        <v>39</v>
      </c>
    </row>
    <row r="126" spans="1:2" ht="15.75" thickTop="1" x14ac:dyDescent="0.25">
      <c r="A126" s="51" t="s">
        <v>3</v>
      </c>
    </row>
    <row r="127" spans="1:2" x14ac:dyDescent="0.25">
      <c r="A127" s="51" t="s">
        <v>24</v>
      </c>
    </row>
    <row r="128" spans="1:2" x14ac:dyDescent="0.25">
      <c r="A128" s="51" t="s">
        <v>32</v>
      </c>
    </row>
  </sheetData>
  <mergeCells count="1">
    <mergeCell ref="C82:N82"/>
  </mergeCells>
  <hyperlinks>
    <hyperlink ref="A1" location="Contents!A1" display="Contents"/>
    <hyperlink ref="A3" location="Heading_Chart_Assisted_Suicide" display="Assisted Suicide"/>
    <hyperlink ref="A4" location="Heading_Chart_Physicians_Involved" display="Physicians Involved"/>
    <hyperlink ref="A5" location="Heading_Chart_Frequency" display="Frequency"/>
    <hyperlink ref="A6" location="Heading_Chart_Time_Available_for_Review" display="Review"/>
    <hyperlink ref="A43" location="Heading_Chart_Assisted_Suicide" display="Assisted Suicide"/>
    <hyperlink ref="A44" location="Heading_Chart_Physicians_Involved" display="Physicians Involved"/>
    <hyperlink ref="A45" location="Heading_Chart_Frequency" display="Frequency"/>
    <hyperlink ref="A46" location="Heading_Chart_Time_Available_for_Review" display="Review"/>
    <hyperlink ref="A85" location="Heading_Chart_Assisted_Suicide" display="Assisted Suicide"/>
    <hyperlink ref="A86" location="Heading_Chart_Physicians_Involved" display="Physicians Involved"/>
    <hyperlink ref="A87" location="Heading_Chart_Frequency" display="Frequency"/>
    <hyperlink ref="A88" location="Heading_Chart_Time_Available_for_Review" display="Review"/>
    <hyperlink ref="A125" location="Heading_Chart_Assisted_Suicide" display="Assisted Suicide"/>
    <hyperlink ref="A126" location="Heading_Chart_Physicians_Involved" display="Physicians Involved"/>
    <hyperlink ref="A127" location="Heading_Chart_Frequency" display="Frequency"/>
    <hyperlink ref="A128" location="Heading_Chart_Time_Available_for_Review" display="Review"/>
    <hyperlink ref="B5" location="Chart_Assisted_Suicide_Deaths_Prescriptions" display="Assisted Suicide Deaths &amp; Prescriptions"/>
    <hyperlink ref="B7" location="Chart_Assisted_Suicide_Deaths_as_PerCent_Prescriptions" display="Assisted Suicide as % of Prescriptions"/>
    <hyperlink ref="B9" location="Chart_Prescription_and_Assisted_Suicide_Rates" display="Prescription &amp; Assisted Suicide Rates"/>
    <hyperlink ref="B11" location="Chart_Assisted_Suicide_Mortality_All_Causes" display="Assisted Suicide &amp; Morality from All Cause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D4" sqref="D4"/>
    </sheetView>
  </sheetViews>
  <sheetFormatPr defaultRowHeight="15" x14ac:dyDescent="0.25"/>
  <cols>
    <col min="1" max="1" width="15" customWidth="1"/>
    <col min="2" max="2" width="9.85546875" customWidth="1"/>
    <col min="3" max="3" width="24.85546875" customWidth="1"/>
    <col min="4" max="4" width="12.7109375" customWidth="1"/>
    <col min="5" max="5" width="15.7109375" customWidth="1"/>
    <col min="6" max="6" width="17.5703125" customWidth="1"/>
    <col min="7" max="7" width="13.7109375" customWidth="1"/>
    <col min="8" max="8" width="12" customWidth="1"/>
    <col min="9" max="9" width="16.5703125" customWidth="1"/>
    <col min="10" max="11" width="15.85546875" customWidth="1"/>
    <col min="12" max="12" width="9.5703125" customWidth="1"/>
    <col min="13" max="13" width="11.85546875" customWidth="1"/>
    <col min="14" max="14" width="16.140625" customWidth="1"/>
    <col min="15" max="15" width="15.85546875" customWidth="1"/>
  </cols>
  <sheetData>
    <row r="1" spans="1:12" ht="15.75" thickBot="1" x14ac:dyDescent="0.3">
      <c r="A1" s="17" t="s">
        <v>2</v>
      </c>
    </row>
    <row r="3" spans="1:12" ht="29.25" customHeight="1" thickBot="1" x14ac:dyDescent="0.3">
      <c r="A3" s="1" t="s">
        <v>1</v>
      </c>
      <c r="B3" s="5" t="s">
        <v>0</v>
      </c>
      <c r="C3" s="14" t="s">
        <v>72</v>
      </c>
      <c r="D3" s="95"/>
      <c r="E3" s="95"/>
      <c r="F3" s="38"/>
      <c r="G3" s="38"/>
    </row>
    <row r="4" spans="1:12" x14ac:dyDescent="0.25">
      <c r="B4" s="100" t="s">
        <v>71</v>
      </c>
      <c r="C4" s="11">
        <v>135375</v>
      </c>
      <c r="D4" s="38"/>
      <c r="E4" s="38"/>
      <c r="F4" s="38"/>
      <c r="G4" s="38"/>
    </row>
    <row r="5" spans="1:12" x14ac:dyDescent="0.25">
      <c r="G5" s="25"/>
    </row>
    <row r="6" spans="1:12" x14ac:dyDescent="0.25">
      <c r="C6" s="94"/>
      <c r="D6" s="94"/>
      <c r="E6" s="94"/>
      <c r="F6" s="94"/>
      <c r="G6" s="94"/>
      <c r="H6" s="94"/>
      <c r="I6" s="94"/>
      <c r="J6" s="38"/>
      <c r="K6" s="38"/>
      <c r="L6" s="38"/>
    </row>
    <row r="7" spans="1:12" x14ac:dyDescent="0.25">
      <c r="B7" s="3" t="s">
        <v>5</v>
      </c>
      <c r="C7" s="130" t="s">
        <v>73</v>
      </c>
      <c r="D7" s="137"/>
      <c r="E7" s="137"/>
      <c r="F7" s="137"/>
      <c r="G7" s="137"/>
      <c r="H7" s="137"/>
    </row>
  </sheetData>
  <mergeCells count="1">
    <mergeCell ref="C7:H7"/>
  </mergeCells>
  <hyperlinks>
    <hyperlink ref="A1" location="Contents!A1" display="Contents"/>
    <hyperlink ref="C7:H7" r:id="rId1" display="Medical Board of California 2015-2016 Annual Report (Accessed 2017-08-2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26</vt:i4>
      </vt:variant>
    </vt:vector>
  </HeadingPairs>
  <TitlesOfParts>
    <vt:vector size="30" baseType="lpstr">
      <vt:lpstr>Contents</vt:lpstr>
      <vt:lpstr>Tables</vt:lpstr>
      <vt:lpstr>Charts</vt:lpstr>
      <vt:lpstr>Sources</vt:lpstr>
      <vt:lpstr>Chart_Assisted_Suicide_Deaths_as_PerCent_Prescriptions</vt:lpstr>
      <vt:lpstr>Chart_Assisted_Suicide_Deaths_Prescriptions</vt:lpstr>
      <vt:lpstr>Chart_Assisted_Suicide_Mortality_All_Causes</vt:lpstr>
      <vt:lpstr>Chart_Assisted_Suicides_and_Prescriptions</vt:lpstr>
      <vt:lpstr>Chart_Frequency</vt:lpstr>
      <vt:lpstr>Chart_Physicians</vt:lpstr>
      <vt:lpstr>Chart_Prescription_and_Assisted_Suicide_Rates</vt:lpstr>
      <vt:lpstr>Chart_Review</vt:lpstr>
      <vt:lpstr>Heading_Chart_Assisted_Suicide</vt:lpstr>
      <vt:lpstr>Heading_Chart_Frequency</vt:lpstr>
      <vt:lpstr>Heading_Chart_Physicians_Involved</vt:lpstr>
      <vt:lpstr>Heading_Chart_Time_Available_for_Review</vt:lpstr>
      <vt:lpstr>Table_Assisted_Suicide</vt:lpstr>
      <vt:lpstr>Table_Assisted_Suicide_as_PerCent_All_Deaths</vt:lpstr>
      <vt:lpstr>Table_Assisted_Suicide_Deaths</vt:lpstr>
      <vt:lpstr>Table_Assisted_Suicide_per_100_000_Population</vt:lpstr>
      <vt:lpstr>Table_Assisted_Suicide_Prescriptions</vt:lpstr>
      <vt:lpstr>Table_Average_Annual_Caseload</vt:lpstr>
      <vt:lpstr>Table_Deaths_as_Percentage_of_Prescriptions</vt:lpstr>
      <vt:lpstr>Table_Frequency_Deaths</vt:lpstr>
      <vt:lpstr>Table_Frequency_Prescriptions</vt:lpstr>
      <vt:lpstr>Table_Percentage_of_All_Physicians</vt:lpstr>
      <vt:lpstr>Table_Physicians_Involved</vt:lpstr>
      <vt:lpstr>Table_Prescribing_Physicians</vt:lpstr>
      <vt:lpstr>Table_Prescriptions_per_100_000_Population</vt:lpstr>
      <vt:lpstr>Table_Review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Project</dc:creator>
  <cp:lastModifiedBy>Project</cp:lastModifiedBy>
  <dcterms:created xsi:type="dcterms:W3CDTF">2016-08-24T18:05:06Z</dcterms:created>
  <dcterms:modified xsi:type="dcterms:W3CDTF">2017-08-29T20:14:40Z</dcterms:modified>
</cp:coreProperties>
</file>